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workbookProtection workbookAlgorithmName="SHA-512" workbookHashValue="YiLYK/TSo0MjZc8I3zTRf2Kb5fAaZbzpcMosddQkv/PKcHqaCf6QNdIsk2UbOsC5TWzHQIxbgSSiAoJQ2xt2JQ==" workbookSaltValue="+qYv73GjqTnKLTxl8+l4PA==" workbookSpinCount="100000" lockStructure="1"/>
  <bookViews>
    <workbookView xWindow="0" yWindow="0" windowWidth="24000" windowHeight="9735" tabRatio="864"/>
  </bookViews>
  <sheets>
    <sheet name="Instructions" sheetId="7" r:id="rId1"/>
    <sheet name="Calendrier semaine 1" sheetId="1" r:id="rId2"/>
    <sheet name="Calendrier semaine 2 (payant)" sheetId="14" r:id="rId3"/>
    <sheet name="Bilan Semaine 1" sheetId="3" r:id="rId4"/>
    <sheet name="Bilan Semaine 2 (payant)" sheetId="10" r:id="rId5"/>
    <sheet name="Options" sheetId="2" state="hidden" r:id="rId6"/>
    <sheet name="Comparaison semaines 1 et 2" sheetId="13" r:id="rId7"/>
    <sheet name="Objectifs (payant)" sheetId="9" r:id="rId8"/>
    <sheet name="A concatener" sheetId="6" state="hidden" r:id="rId9"/>
    <sheet name="Tableau hebdomadaire" sheetId="4" state="hidden" r:id="rId10"/>
    <sheet name="Semaine cible (payant)" sheetId="8" r:id="rId11"/>
    <sheet name="Comparaison semaine cible" sheetId="11" r:id="rId12"/>
  </sheets>
  <definedNames>
    <definedName name="_xlnm.Print_Area" localSheetId="10">'Semaine cible (payant)'!$A$3:$H$51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9" l="1"/>
  <c r="K9" i="8" s="1"/>
  <c r="I17" i="9"/>
  <c r="K10" i="8" s="1"/>
  <c r="I18" i="9"/>
  <c r="I19" i="9"/>
  <c r="K12" i="8" s="1"/>
  <c r="I20" i="9"/>
  <c r="K13" i="8" s="1"/>
  <c r="I21" i="9"/>
  <c r="K14" i="8" s="1"/>
  <c r="I22" i="9"/>
  <c r="J22" i="9" s="1"/>
  <c r="I23" i="9"/>
  <c r="K16" i="8" s="1"/>
  <c r="I24" i="9"/>
  <c r="K17" i="8" s="1"/>
  <c r="I25" i="9"/>
  <c r="K18" i="8" s="1"/>
  <c r="I26" i="9"/>
  <c r="K19" i="8" s="1"/>
  <c r="I15" i="9"/>
  <c r="J15" i="9" s="1"/>
  <c r="B28" i="4"/>
  <c r="B27" i="4"/>
  <c r="B26" i="4"/>
  <c r="B25" i="4"/>
  <c r="B24" i="4"/>
  <c r="K15" i="8" s="1"/>
  <c r="B23" i="4"/>
  <c r="B22" i="4"/>
  <c r="B21" i="4"/>
  <c r="B20" i="4"/>
  <c r="B19" i="4"/>
  <c r="B18" i="4"/>
  <c r="B17" i="4"/>
  <c r="K8" i="8" s="1"/>
  <c r="H16" i="10"/>
  <c r="G16" i="10"/>
  <c r="F16" i="10"/>
  <c r="E16" i="10"/>
  <c r="D16" i="10"/>
  <c r="C16" i="10"/>
  <c r="B16" i="10"/>
  <c r="H15" i="10"/>
  <c r="G15" i="10"/>
  <c r="F15" i="10"/>
  <c r="E15" i="10"/>
  <c r="D15" i="10"/>
  <c r="C15" i="10"/>
  <c r="B15" i="10"/>
  <c r="H14" i="10"/>
  <c r="G14" i="10"/>
  <c r="F14" i="10"/>
  <c r="E14" i="10"/>
  <c r="D14" i="10"/>
  <c r="C14" i="10"/>
  <c r="B14" i="10"/>
  <c r="H13" i="10"/>
  <c r="G13" i="10"/>
  <c r="F13" i="10"/>
  <c r="E13" i="10"/>
  <c r="I13" i="10" s="1"/>
  <c r="D13" i="10"/>
  <c r="C13" i="10"/>
  <c r="B13" i="10"/>
  <c r="H12" i="10"/>
  <c r="G12" i="10"/>
  <c r="F12" i="10"/>
  <c r="E12" i="10"/>
  <c r="D12" i="10"/>
  <c r="C12" i="10"/>
  <c r="B12" i="10"/>
  <c r="H11" i="10"/>
  <c r="G11" i="10"/>
  <c r="F11" i="10"/>
  <c r="E11" i="10"/>
  <c r="D11" i="10"/>
  <c r="C11" i="10"/>
  <c r="B11" i="10"/>
  <c r="H10" i="10"/>
  <c r="G10" i="10"/>
  <c r="F10" i="10"/>
  <c r="E10" i="10"/>
  <c r="D10" i="10"/>
  <c r="C10" i="10"/>
  <c r="B10" i="10"/>
  <c r="H9" i="10"/>
  <c r="G9" i="10"/>
  <c r="F9" i="10"/>
  <c r="E9" i="10"/>
  <c r="I9" i="10" s="1"/>
  <c r="D9" i="10"/>
  <c r="C9" i="10"/>
  <c r="B9" i="10"/>
  <c r="H8" i="10"/>
  <c r="G8" i="10"/>
  <c r="F8" i="10"/>
  <c r="E8" i="10"/>
  <c r="D8" i="10"/>
  <c r="C8" i="10"/>
  <c r="B8" i="10"/>
  <c r="H7" i="10"/>
  <c r="G7" i="10"/>
  <c r="F7" i="10"/>
  <c r="E7" i="10"/>
  <c r="D7" i="10"/>
  <c r="C7" i="10"/>
  <c r="B7" i="10"/>
  <c r="H6" i="10"/>
  <c r="G6" i="10"/>
  <c r="F6" i="10"/>
  <c r="E6" i="10"/>
  <c r="D6" i="10"/>
  <c r="C6" i="10"/>
  <c r="B6" i="10"/>
  <c r="H5" i="10"/>
  <c r="G5" i="10"/>
  <c r="F5" i="10"/>
  <c r="E5" i="10"/>
  <c r="I5" i="10" s="1"/>
  <c r="D5" i="10"/>
  <c r="C5" i="10"/>
  <c r="B5" i="10"/>
  <c r="J4" i="10"/>
  <c r="I8" i="10" l="1"/>
  <c r="I12" i="10"/>
  <c r="I16" i="10"/>
  <c r="I7" i="10"/>
  <c r="I11" i="10"/>
  <c r="I15" i="10"/>
  <c r="I6" i="10"/>
  <c r="I10" i="10"/>
  <c r="I14" i="10"/>
  <c r="K11" i="8"/>
  <c r="J18" i="9"/>
  <c r="I17" i="10"/>
  <c r="C17" i="10"/>
  <c r="H17" i="10"/>
  <c r="G17" i="10"/>
  <c r="F17" i="10"/>
  <c r="E17" i="10"/>
  <c r="D17" i="10"/>
  <c r="B17" i="10"/>
  <c r="J4" i="3"/>
  <c r="E13" i="4"/>
  <c r="K16" i="10" s="1"/>
  <c r="E12" i="4"/>
  <c r="K15" i="10" s="1"/>
  <c r="E11" i="4"/>
  <c r="K14" i="10" s="1"/>
  <c r="E10" i="4"/>
  <c r="K13" i="10" s="1"/>
  <c r="E9" i="4"/>
  <c r="K12" i="10" s="1"/>
  <c r="E8" i="4"/>
  <c r="K11" i="10" s="1"/>
  <c r="E7" i="4"/>
  <c r="K10" i="10" s="1"/>
  <c r="E6" i="4"/>
  <c r="K9" i="10" s="1"/>
  <c r="E5" i="4"/>
  <c r="K8" i="10" s="1"/>
  <c r="E4" i="4"/>
  <c r="K7" i="10" s="1"/>
  <c r="E3" i="4"/>
  <c r="K6" i="10" s="1"/>
  <c r="E2" i="4"/>
  <c r="K5" i="10" s="1"/>
  <c r="B13" i="4"/>
  <c r="O12" i="11" s="1"/>
  <c r="B12" i="4"/>
  <c r="O11" i="11" s="1"/>
  <c r="B11" i="4"/>
  <c r="O10" i="11" s="1"/>
  <c r="B10" i="4"/>
  <c r="O9" i="11" s="1"/>
  <c r="B9" i="4"/>
  <c r="O8" i="11" s="1"/>
  <c r="B8" i="4"/>
  <c r="O7" i="11" s="1"/>
  <c r="B7" i="4"/>
  <c r="O6" i="11" s="1"/>
  <c r="B6" i="4"/>
  <c r="O5" i="11" s="1"/>
  <c r="B5" i="4"/>
  <c r="O4" i="11" s="1"/>
  <c r="B4" i="4"/>
  <c r="O3" i="11" s="1"/>
  <c r="B3" i="4"/>
  <c r="O2" i="11" s="1"/>
  <c r="B2" i="4"/>
  <c r="O1" i="11" s="1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8" i="3"/>
  <c r="D8" i="3"/>
  <c r="E8" i="3"/>
  <c r="F8" i="3"/>
  <c r="G8" i="3"/>
  <c r="H8" i="3"/>
  <c r="C9" i="3"/>
  <c r="D9" i="3"/>
  <c r="E9" i="3"/>
  <c r="F9" i="3"/>
  <c r="G9" i="3"/>
  <c r="H9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B16" i="3"/>
  <c r="B15" i="3"/>
  <c r="B14" i="3"/>
  <c r="B13" i="3"/>
  <c r="B12" i="3"/>
  <c r="B11" i="3"/>
  <c r="B10" i="3"/>
  <c r="B9" i="3"/>
  <c r="B8" i="3"/>
  <c r="B7" i="3"/>
  <c r="B5" i="3"/>
  <c r="B6" i="3"/>
  <c r="I8" i="3" l="1"/>
  <c r="I12" i="3"/>
  <c r="I16" i="3"/>
  <c r="I6" i="3"/>
  <c r="I9" i="3"/>
  <c r="I13" i="3"/>
  <c r="I5" i="3"/>
  <c r="I10" i="3"/>
  <c r="I14" i="3"/>
  <c r="I7" i="3"/>
  <c r="I11" i="3"/>
  <c r="I15" i="3"/>
  <c r="O24" i="11"/>
  <c r="O15" i="11"/>
  <c r="O25" i="11"/>
  <c r="O16" i="11"/>
  <c r="O19" i="11"/>
  <c r="O14" i="11"/>
  <c r="O20" i="11"/>
  <c r="O21" i="11"/>
  <c r="O18" i="11"/>
  <c r="O23" i="11"/>
  <c r="O17" i="11"/>
  <c r="O22" i="11"/>
  <c r="K16" i="3"/>
  <c r="K5" i="3"/>
  <c r="K9" i="3"/>
  <c r="K13" i="3"/>
  <c r="K12" i="3"/>
  <c r="K6" i="3"/>
  <c r="K10" i="3"/>
  <c r="K14" i="3"/>
  <c r="K8" i="3"/>
  <c r="K7" i="3"/>
  <c r="K11" i="3"/>
  <c r="K15" i="3"/>
  <c r="B17" i="3"/>
  <c r="H17" i="3"/>
  <c r="D17" i="3"/>
  <c r="G17" i="3"/>
  <c r="C17" i="3"/>
  <c r="E17" i="3"/>
  <c r="F17" i="3"/>
  <c r="I17" i="3" l="1"/>
</calcChain>
</file>

<file path=xl/sharedStrings.xml><?xml version="1.0" encoding="utf-8"?>
<sst xmlns="http://schemas.openxmlformats.org/spreadsheetml/2006/main" count="409" uniqueCount="179">
  <si>
    <t>Lundi</t>
  </si>
  <si>
    <t>Mardi</t>
  </si>
  <si>
    <t>Mercredi</t>
  </si>
  <si>
    <t>Jeudi</t>
  </si>
  <si>
    <t>Vendredi</t>
  </si>
  <si>
    <t>Samedi</t>
  </si>
  <si>
    <t>Dimanche</t>
  </si>
  <si>
    <t>4h00</t>
  </si>
  <si>
    <t>4h30</t>
  </si>
  <si>
    <t>0h00</t>
  </si>
  <si>
    <t>0h30</t>
  </si>
  <si>
    <t>1h00</t>
  </si>
  <si>
    <t>1h30</t>
  </si>
  <si>
    <t>2h00</t>
  </si>
  <si>
    <t>2h30</t>
  </si>
  <si>
    <t>3h00</t>
  </si>
  <si>
    <t>3h30</t>
  </si>
  <si>
    <t>5h00</t>
  </si>
  <si>
    <t>5h30</t>
  </si>
  <si>
    <t>6h00</t>
  </si>
  <si>
    <t>6h30</t>
  </si>
  <si>
    <t>7h00</t>
  </si>
  <si>
    <t>7h30</t>
  </si>
  <si>
    <t>8h00</t>
  </si>
  <si>
    <t>8h30</t>
  </si>
  <si>
    <t>9h00</t>
  </si>
  <si>
    <t>9h30</t>
  </si>
  <si>
    <t>10h00</t>
  </si>
  <si>
    <t>10h30</t>
  </si>
  <si>
    <t>11h00</t>
  </si>
  <si>
    <t>11h30</t>
  </si>
  <si>
    <t>12h00</t>
  </si>
  <si>
    <t>12h30</t>
  </si>
  <si>
    <t>13h00</t>
  </si>
  <si>
    <t>13h30</t>
  </si>
  <si>
    <t>14h00</t>
  </si>
  <si>
    <t>14h30</t>
  </si>
  <si>
    <t>15h00</t>
  </si>
  <si>
    <t>15h30</t>
  </si>
  <si>
    <t>16h00</t>
  </si>
  <si>
    <t>16h30</t>
  </si>
  <si>
    <t>17h00</t>
  </si>
  <si>
    <t>17h30</t>
  </si>
  <si>
    <t>18h00</t>
  </si>
  <si>
    <t>18h30</t>
  </si>
  <si>
    <t>19h00</t>
  </si>
  <si>
    <t>19h30</t>
  </si>
  <si>
    <t>20h00</t>
  </si>
  <si>
    <t>20h30</t>
  </si>
  <si>
    <t>21h00</t>
  </si>
  <si>
    <t>21h30</t>
  </si>
  <si>
    <t>22h00</t>
  </si>
  <si>
    <t>22h30</t>
  </si>
  <si>
    <t>23h00</t>
  </si>
  <si>
    <t>23h30</t>
  </si>
  <si>
    <t>Travail</t>
  </si>
  <si>
    <t>Sommeil</t>
  </si>
  <si>
    <t>Cuisine+repas</t>
  </si>
  <si>
    <t>Hygiène (douche, …)</t>
  </si>
  <si>
    <t>Transport</t>
  </si>
  <si>
    <t>Courses autre</t>
  </si>
  <si>
    <t>Temps perso/Activités récréatives</t>
  </si>
  <si>
    <t>Télévision/Ecrans divers</t>
  </si>
  <si>
    <t>Temps familial</t>
  </si>
  <si>
    <t>Autres</t>
  </si>
  <si>
    <t>Rdv perso divers</t>
  </si>
  <si>
    <t>Tâches domestiques (courses, ménage, linge, …)</t>
  </si>
  <si>
    <t>Semaine</t>
  </si>
  <si>
    <t>SEMAINE 1</t>
  </si>
  <si>
    <t>SEMAINE 2</t>
  </si>
  <si>
    <t xml:space="preserve">, </t>
  </si>
  <si>
    <t xml:space="preserve">. </t>
  </si>
  <si>
    <t>dans les transports</t>
  </si>
  <si>
    <t>lors de rdv personnels divers</t>
  </si>
  <si>
    <t xml:space="preserve">- </t>
  </si>
  <si>
    <t>De manière plus détaillé, voici ce que vous avez fait jour après jour:</t>
  </si>
  <si>
    <t>Le lundi, vous avez passé:</t>
  </si>
  <si>
    <t>Le mardi, vous avez passé:</t>
  </si>
  <si>
    <t>Le mercredi, vous avez passé:</t>
  </si>
  <si>
    <t>Le jeudi, vous avez passé:</t>
  </si>
  <si>
    <t>Le vendredi, vous avez passé:</t>
  </si>
  <si>
    <t>Le samedi, vous avez passé:</t>
  </si>
  <si>
    <t>Le dimanche, vous avez passé:</t>
  </si>
  <si>
    <t xml:space="preserve"> heure(s) </t>
  </si>
  <si>
    <t>à travailler</t>
  </si>
  <si>
    <t>à dormir</t>
  </si>
  <si>
    <t>à vous occuper de votre chez vous</t>
  </si>
  <si>
    <t>à prendre du temps pour vous (activités récréatives)</t>
  </si>
  <si>
    <t>à préparer des plats et manger</t>
  </si>
  <si>
    <t>à vous laver ou prendre soin de vous de manière générale</t>
  </si>
  <si>
    <t>à passer du temps en famille</t>
  </si>
  <si>
    <t>à faires du shopping pour diverses choses</t>
  </si>
  <si>
    <t>à regarder la télévision (ou autre écran!)</t>
  </si>
  <si>
    <t>à faire autre chose que toutes les activités précédentes!</t>
  </si>
  <si>
    <r>
      <t xml:space="preserve">De manière générale, </t>
    </r>
    <r>
      <rPr>
        <b/>
        <sz val="11"/>
        <color rgb="FF0070C0"/>
        <rFont val="Calibri"/>
        <family val="2"/>
        <scheme val="minor"/>
      </rPr>
      <t>cette semaine</t>
    </r>
    <r>
      <rPr>
        <sz val="11"/>
        <color rgb="FF0070C0"/>
        <rFont val="Calibri"/>
        <family val="2"/>
        <scheme val="minor"/>
      </rPr>
      <t>, vous avez passé:</t>
    </r>
  </si>
  <si>
    <t>Vous avez du mal à gérer votre temps?</t>
  </si>
  <si>
    <t>Vous ne savez pas où passent vos journées?</t>
  </si>
  <si>
    <t>Vous n'arrêtez pas mais vous avez l'impression de ne pas avancer et/ou de ne rien faire de votre temps?</t>
  </si>
  <si>
    <t>Pour commencer, il est nécessaire de faire un bilan de vos journées sur une semaine complète.</t>
  </si>
  <si>
    <t xml:space="preserve">Ce travail peut paraitre fastidieux mais c'est une étape nécessaire pour avancer. </t>
  </si>
  <si>
    <t>Il est fortement conseillé de remplir le calendrier à chaque fois que vous changez d'activité pour être le plus précis possible. Soyez précis sans être excessif.</t>
  </si>
  <si>
    <t>Si vous avez passé 10 minutes à une activité, il n'est pas nécessaire de la noter. Et si vous avez passé 20 minutes à faire quelque chose, considérez que vous y avez consacré 30 minutes.</t>
  </si>
  <si>
    <t>Bilan</t>
  </si>
  <si>
    <t>- Travail</t>
  </si>
  <si>
    <t>- Sommeil</t>
  </si>
  <si>
    <t>- Tâches domestiques (courses, ménage, linge, …)</t>
  </si>
  <si>
    <t>- Cuisine+repas</t>
  </si>
  <si>
    <t>- Hygiène (douche, …)</t>
  </si>
  <si>
    <t>- Transport</t>
  </si>
  <si>
    <t>- Temps familial</t>
  </si>
  <si>
    <t>- Télévision/Ecrans divers</t>
  </si>
  <si>
    <t>- Rdv perso divers</t>
  </si>
  <si>
    <t>- Autres</t>
  </si>
  <si>
    <t>- Courses (autre que les courses alimentaires)</t>
  </si>
  <si>
    <t>Pour votre santé, deux alertes ont été mises en place:</t>
  </si>
  <si>
    <t>- Si vous avez travaillé plus de 10 heures sur une journée</t>
  </si>
  <si>
    <t>- Si vous avez dormi moins de 6 heures en 24h</t>
  </si>
  <si>
    <t>Et après?</t>
  </si>
  <si>
    <t>A la lumière de ce bilan, faites un point sur:</t>
  </si>
  <si>
    <t>- Les activités auxquelles vous voudriez consacrer plus de temps (temps familial, activités récréatives…)</t>
  </si>
  <si>
    <t>- Les activités auxquelles vous voudriez consacrer moins de temps (transport, tâches domestiques…)</t>
  </si>
  <si>
    <t>- Ce dont vous êtes satisfait</t>
  </si>
  <si>
    <t>Imprimez votre semaine cible et affichez-la à un endroit où vous pourrez facilement la consulter.</t>
  </si>
  <si>
    <t xml:space="preserve">Chaque semaine, approchez-vous le plus possible de votre semaine cible. </t>
  </si>
  <si>
    <t>N'hésitez pas à la faire évoluer en fonction de nouveaux besoins.</t>
  </si>
  <si>
    <t>CIBLE</t>
  </si>
  <si>
    <t>- Temps personnel/Activités récréatives</t>
  </si>
  <si>
    <t>Temps personnel/Activités récréatives</t>
  </si>
  <si>
    <t>SEMAINE CIBLE</t>
  </si>
  <si>
    <t xml:space="preserve">de temps </t>
  </si>
  <si>
    <t>- Les activités sur lesquelles vous avez un levier pour rééquilibrer le temps que vous y consacrez. Si absence de levier (par exemple le poste Transport), n'analysez pas cette activité.</t>
  </si>
  <si>
    <t>Vous pouvez ajuster votre semaine cible en fonction.</t>
  </si>
  <si>
    <t>semaine 1</t>
  </si>
  <si>
    <t>semaine 2</t>
  </si>
  <si>
    <t>Choisissez la semaine la plus représentative de votre quotidien et passez à l'étape suivante !</t>
  </si>
  <si>
    <t xml:space="preserve">vous prévoyez de passer </t>
  </si>
  <si>
    <t xml:space="preserve">En comparaison avec la semaine 1, </t>
  </si>
  <si>
    <t xml:space="preserve">En comparaison avec la semaine 2, </t>
  </si>
  <si>
    <t>sur la semaine</t>
  </si>
  <si>
    <t>Adéquation entre objectif et cible pour l'activité:</t>
  </si>
  <si>
    <t>La semaine suivante, essayez de respecter au maximum votre planning cible…en gérant les imprévus!</t>
  </si>
  <si>
    <t>Calendrier semaine 1</t>
  </si>
  <si>
    <t>Calendrier semaine 2</t>
  </si>
  <si>
    <t>Remplissez ce tableau sur une semaine réelle</t>
  </si>
  <si>
    <t>TOTAL</t>
  </si>
  <si>
    <t>Voici les nombres d'heures que vous passez aux activités suivantes par jour :</t>
  </si>
  <si>
    <t>Bilan semaine 1</t>
  </si>
  <si>
    <t>Bilan semaine 2</t>
  </si>
  <si>
    <t>Onglet automatique, ne rien saisir</t>
  </si>
  <si>
    <t>Remplissez ces tableaux : définissez vos objectifs sur une semaine type</t>
  </si>
  <si>
    <t>Comparaison semaines 1 et 2</t>
  </si>
  <si>
    <t>Mieux organiser et gérer son temps : outil Excel</t>
  </si>
  <si>
    <r>
      <rPr>
        <b/>
        <sz val="10"/>
        <color theme="1"/>
        <rFont val="Arial"/>
        <family val="2"/>
      </rPr>
      <t>Objectif :</t>
    </r>
    <r>
      <rPr>
        <sz val="10"/>
        <color theme="1"/>
        <rFont val="Arial"/>
        <family val="2"/>
      </rPr>
      <t xml:space="preserve"> faire un bilan de vos journées sur une semaine complète.</t>
    </r>
  </si>
  <si>
    <t>=&gt;Touvez vos réponses à l'aide de ce fichier !</t>
  </si>
  <si>
    <t>Choisissez une semaine "classique" et consacrez un peu de temps au remplissage.</t>
  </si>
  <si>
    <t>Si votre semaine s'annonce inhabituelle (jours fériés…), préférez une autre semaine.</t>
  </si>
  <si>
    <t>Comment fonctionne cet outil ?</t>
  </si>
  <si>
    <t>Rendez-vous dans l'onglet suivant "calendrier semaine 1".</t>
  </si>
  <si>
    <t>Lorsque vous cliquez sur un créneau horaire de 30 minutes, une liste déroulante apparait. Elle contient 12 propositions de comment vous avez occupé votre temps durant ces 30 minutes.</t>
  </si>
  <si>
    <t xml:space="preserve">Les activités proposées sont : </t>
  </si>
  <si>
    <t>Choisissez une des options proposées pour chaque case.</t>
  </si>
  <si>
    <t>Vision globale des activités sur une semaine</t>
  </si>
  <si>
    <t>Vision détaillée de vos objectifs sur une semaine :</t>
  </si>
  <si>
    <t>Vos objectifs</t>
  </si>
  <si>
    <t>Saisissez le nombre d'heures que vous désirez consacrer à :</t>
  </si>
  <si>
    <t>Saisissez le nombre d'heures hebdomadaires que vous désirez consacrer au :</t>
  </si>
  <si>
    <t>Votre semaine cible</t>
  </si>
  <si>
    <t>Remplissez votre semaine type idéale</t>
  </si>
  <si>
    <t>Remplissez l'onglet "Calendrier semaine 2" si vous désirez renouveller l'expérience sur une autre semaine (option facultative payante).</t>
  </si>
  <si>
    <t>Pour en savoir plus sur la manière dont vous occupez vraiment vos journées, rendez-vous sur l'onglet "Bilan Semaine 1" et/ou "Bilan Semaine 2",</t>
  </si>
  <si>
    <t>Vous y trouverez le détail des heures consacrées à chaque activité par jour, et pour toute la semaine.</t>
  </si>
  <si>
    <t>Un graphique montre le temps consacré à chaque activité pour toute la semaine.</t>
  </si>
  <si>
    <t>L'onglet "Comparaison semaines 1 et 2" vous permet de visualiser les différences de temps consacré à chaque activité entre les 2 semaines.</t>
  </si>
  <si>
    <r>
      <rPr>
        <b/>
        <sz val="11"/>
        <color theme="1"/>
        <rFont val="Arial"/>
        <family val="2"/>
      </rPr>
      <t>Fixez-vous des objectifs à atteindre</t>
    </r>
    <r>
      <rPr>
        <sz val="11"/>
        <color theme="1"/>
        <rFont val="Arial"/>
        <family val="2"/>
      </rPr>
      <t xml:space="preserve"> pour chacune des activités pour lesquelles vous voulez et pouvez opérer un changement. Gardez en mémoire que ces objectifs doivent être réalisables!</t>
    </r>
  </si>
  <si>
    <t>Réorganisez votre semaine dans l'onglet "Semaine cible" en fonction de vos objectifs (version payante).</t>
  </si>
  <si>
    <r>
      <t>Pour vous aider, vous pouvez utiliser l'</t>
    </r>
    <r>
      <rPr>
        <b/>
        <sz val="11"/>
        <color theme="1"/>
        <rFont val="Arial"/>
        <family val="2"/>
      </rPr>
      <t>onglet "Objectifs"</t>
    </r>
    <r>
      <rPr>
        <sz val="11"/>
        <color theme="1"/>
        <rFont val="Arial"/>
        <family val="2"/>
      </rPr>
      <t xml:space="preserve"> pour avoir une vision globale avant d'entrer dans le détail des journées par demi-heure (version payante).</t>
    </r>
  </si>
  <si>
    <t>Vous pourrez vérifier en un clin d'oeil dans l'onglet "Semaine cible" si votre semaine cible respecte vos objectifs (version payante).</t>
  </si>
  <si>
    <r>
      <t xml:space="preserve">L'onglet </t>
    </r>
    <r>
      <rPr>
        <b/>
        <sz val="11"/>
        <color theme="1"/>
        <rFont val="Arial"/>
        <family val="2"/>
      </rPr>
      <t>"Comparaison semaine cible"</t>
    </r>
    <r>
      <rPr>
        <sz val="11"/>
        <color theme="1"/>
        <rFont val="Arial"/>
        <family val="2"/>
      </rPr>
      <t xml:space="preserve"> permet de visualiser les changements que vous avez prévu d'opérer entre votre semaine type (la semaine 1 ou 2) et votre cible (version payante).</t>
    </r>
  </si>
  <si>
    <r>
      <t xml:space="preserve">Vous souhaitez accéder à la version payante ? Envoyez un e-mail à : </t>
    </r>
    <r>
      <rPr>
        <b/>
        <sz val="12"/>
        <rFont val="Arial"/>
        <family val="2"/>
      </rPr>
      <t>contact@annefloreadam.com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</si>
</sst>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9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theme="5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0" xfId="0" applyFont="1" applyBorder="1"/>
    <xf numFmtId="0" fontId="1" fillId="0" borderId="11" xfId="0" applyFont="1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0" fontId="2" fillId="0" borderId="2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0" fillId="0" borderId="0" xfId="0" applyBorder="1"/>
    <xf numFmtId="0" fontId="1" fillId="0" borderId="24" xfId="0" applyFont="1" applyBorder="1" applyAlignment="1">
      <alignment horizontal="center"/>
    </xf>
    <xf numFmtId="0" fontId="0" fillId="0" borderId="0" xfId="0" quotePrefix="1"/>
    <xf numFmtId="0" fontId="5" fillId="0" borderId="0" xfId="0" applyFont="1"/>
    <xf numFmtId="0" fontId="0" fillId="0" borderId="0" xfId="0" applyBorder="1" applyProtection="1">
      <protection hidden="1"/>
    </xf>
    <xf numFmtId="0" fontId="4" fillId="0" borderId="0" xfId="0" applyFont="1" applyBorder="1" applyProtection="1">
      <protection hidden="1"/>
    </xf>
    <xf numFmtId="0" fontId="6" fillId="0" borderId="9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quotePrefix="1" applyFont="1"/>
    <xf numFmtId="0" fontId="10" fillId="0" borderId="0" xfId="0" applyFont="1"/>
    <xf numFmtId="0" fontId="0" fillId="0" borderId="0" xfId="0" applyProtection="1">
      <protection hidden="1"/>
    </xf>
    <xf numFmtId="0" fontId="0" fillId="0" borderId="2" xfId="0" applyFont="1" applyBorder="1" applyProtection="1">
      <protection hidden="1"/>
    </xf>
    <xf numFmtId="0" fontId="1" fillId="0" borderId="19" xfId="0" quotePrefix="1" applyFont="1" applyBorder="1" applyAlignment="1" applyProtection="1">
      <alignment horizontal="left"/>
      <protection hidden="1"/>
    </xf>
    <xf numFmtId="0" fontId="1" fillId="0" borderId="10" xfId="0" quotePrefix="1" applyFont="1" applyBorder="1" applyAlignment="1" applyProtection="1">
      <alignment horizontal="left"/>
      <protection hidden="1"/>
    </xf>
    <xf numFmtId="0" fontId="1" fillId="0" borderId="11" xfId="0" quotePrefix="1" applyFont="1" applyBorder="1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0" fillId="0" borderId="12" xfId="0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29" xfId="0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6" fillId="0" borderId="0" xfId="0" applyFont="1" applyBorder="1"/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1" fillId="2" borderId="11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/>
    <xf numFmtId="0" fontId="12" fillId="3" borderId="2" xfId="0" applyFont="1" applyFill="1" applyBorder="1" applyAlignment="1">
      <alignment horizontal="center" vertical="center"/>
    </xf>
    <xf numFmtId="0" fontId="18" fillId="0" borderId="0" xfId="0" applyFont="1" applyBorder="1"/>
    <xf numFmtId="0" fontId="19" fillId="0" borderId="0" xfId="0" applyFont="1"/>
    <xf numFmtId="0" fontId="20" fillId="0" borderId="0" xfId="0" applyFont="1"/>
    <xf numFmtId="0" fontId="8" fillId="0" borderId="0" xfId="0" applyFont="1" applyAlignment="1">
      <alignment horizontal="left" indent="5"/>
    </xf>
    <xf numFmtId="0" fontId="9" fillId="0" borderId="0" xfId="0" quotePrefix="1" applyFont="1" applyAlignment="1">
      <alignment horizontal="left" indent="5"/>
    </xf>
    <xf numFmtId="0" fontId="21" fillId="0" borderId="0" xfId="0" applyFont="1"/>
    <xf numFmtId="0" fontId="0" fillId="4" borderId="1" xfId="0" applyFill="1" applyBorder="1" applyAlignment="1">
      <alignment horizontal="left"/>
    </xf>
    <xf numFmtId="0" fontId="13" fillId="0" borderId="0" xfId="0" applyFont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1" fillId="0" borderId="0" xfId="0" quotePrefix="1" applyFont="1"/>
    <xf numFmtId="0" fontId="23" fillId="0" borderId="0" xfId="0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24" fillId="0" borderId="25" xfId="0" applyFont="1" applyBorder="1" applyAlignment="1" applyProtection="1">
      <alignment horizontal="center"/>
      <protection hidden="1"/>
    </xf>
    <xf numFmtId="0" fontId="25" fillId="0" borderId="0" xfId="0" applyFont="1" applyBorder="1"/>
    <xf numFmtId="0" fontId="0" fillId="4" borderId="28" xfId="0" applyFont="1" applyFill="1" applyBorder="1" applyAlignment="1" applyProtection="1">
      <alignment horizontal="center"/>
      <protection hidden="1"/>
    </xf>
    <xf numFmtId="0" fontId="0" fillId="4" borderId="20" xfId="0" applyFont="1" applyFill="1" applyBorder="1" applyAlignment="1" applyProtection="1">
      <alignment horizontal="center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26" fillId="0" borderId="0" xfId="0" applyFont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indent="1"/>
    </xf>
    <xf numFmtId="0" fontId="27" fillId="0" borderId="0" xfId="0" applyFont="1" applyAlignment="1">
      <alignment horizontal="left" indent="1"/>
    </xf>
    <xf numFmtId="0" fontId="27" fillId="0" borderId="0" xfId="0" applyFont="1" applyAlignment="1" applyProtection="1">
      <alignment horizontal="left" inden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0" fillId="0" borderId="32" xfId="0" applyBorder="1" applyProtection="1">
      <protection hidden="1"/>
    </xf>
    <xf numFmtId="0" fontId="28" fillId="0" borderId="0" xfId="0" applyFont="1"/>
    <xf numFmtId="0" fontId="0" fillId="4" borderId="1" xfId="0" applyFill="1" applyBorder="1" applyAlignment="1" applyProtection="1">
      <alignment horizontal="left"/>
      <protection locked="0"/>
    </xf>
    <xf numFmtId="0" fontId="30" fillId="5" borderId="33" xfId="0" applyFont="1" applyFill="1" applyBorder="1" applyAlignment="1">
      <alignment horizontal="center" vertical="center" wrapText="1"/>
    </xf>
    <xf numFmtId="0" fontId="30" fillId="5" borderId="27" xfId="0" applyFont="1" applyFill="1" applyBorder="1" applyAlignment="1">
      <alignment horizontal="center" vertical="center" wrapText="1"/>
    </xf>
    <xf numFmtId="0" fontId="30" fillId="5" borderId="24" xfId="0" applyFont="1" applyFill="1" applyBorder="1" applyAlignment="1">
      <alignment horizontal="center" vertical="center" wrapText="1"/>
    </xf>
    <xf numFmtId="0" fontId="30" fillId="5" borderId="34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35" xfId="0" applyFont="1" applyFill="1" applyBorder="1" applyAlignment="1">
      <alignment horizontal="center" vertical="center" wrapText="1"/>
    </xf>
    <xf numFmtId="0" fontId="30" fillId="5" borderId="36" xfId="0" applyFont="1" applyFill="1" applyBorder="1" applyAlignment="1">
      <alignment horizontal="center" vertical="center" wrapText="1"/>
    </xf>
    <xf numFmtId="0" fontId="30" fillId="5" borderId="37" xfId="0" applyFont="1" applyFill="1" applyBorder="1" applyAlignment="1">
      <alignment horizontal="center" vertical="center" wrapText="1"/>
    </xf>
    <xf numFmtId="0" fontId="30" fillId="5" borderId="38" xfId="0" applyFont="1" applyFill="1" applyBorder="1" applyAlignment="1">
      <alignment horizontal="center" vertical="center" wrapText="1"/>
    </xf>
    <xf numFmtId="0" fontId="11" fillId="0" borderId="30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36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Organisation hebdomadaire de votre temps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2E-4F62-8D25-BF0D1C508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2E-4F62-8D25-BF0D1C508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2E-4F62-8D25-BF0D1C508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2E-4F62-8D25-BF0D1C508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2E-4F62-8D25-BF0D1C508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A2E-4F62-8D25-BF0D1C5081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A2E-4F62-8D25-BF0D1C5081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A2E-4F62-8D25-BF0D1C5081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A2E-4F62-8D25-BF0D1C5081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A2E-4F62-8D25-BF0D1C50816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A2E-4F62-8D25-BF0D1C50816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A2E-4F62-8D25-BF0D1C508161}"/>
              </c:ext>
            </c:extLst>
          </c:dPt>
          <c:cat>
            <c:strRef>
              <c:f>'Tableau hebdomadaire'!$A$2:$A$13</c:f>
              <c:strCache>
                <c:ptCount val="12"/>
                <c:pt idx="0">
                  <c:v>Travail</c:v>
                </c:pt>
                <c:pt idx="1">
                  <c:v>Sommeil</c:v>
                </c:pt>
                <c:pt idx="2">
                  <c:v>Tâches domestiques (courses, ménage, linge, …)</c:v>
                </c:pt>
                <c:pt idx="3">
                  <c:v>Temps perso/Activités récréatives</c:v>
                </c:pt>
                <c:pt idx="4">
                  <c:v>Cuisine+repas</c:v>
                </c:pt>
                <c:pt idx="5">
                  <c:v>Hygiène (douche, …)</c:v>
                </c:pt>
                <c:pt idx="6">
                  <c:v>Transport</c:v>
                </c:pt>
                <c:pt idx="7">
                  <c:v>Temps familial</c:v>
                </c:pt>
                <c:pt idx="8">
                  <c:v>Courses autre</c:v>
                </c:pt>
                <c:pt idx="9">
                  <c:v>Télévision/Ecrans divers</c:v>
                </c:pt>
                <c:pt idx="10">
                  <c:v>Rdv perso divers</c:v>
                </c:pt>
                <c:pt idx="11">
                  <c:v>Autres</c:v>
                </c:pt>
              </c:strCache>
            </c:strRef>
          </c:cat>
          <c:val>
            <c:numRef>
              <c:f>'Tableau hebdomadaire'!$B$2:$B$13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4A2E-4F62-8D25-BF0D1C508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88528373608468"/>
          <c:y val="0.12749343361103965"/>
          <c:w val="0.3307698886777084"/>
          <c:h val="0.87250656638896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Organisation hebdomadaire de votre temps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81-4DC7-AEF8-CA62BD8F3D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E81-4DC7-AEF8-CA62BD8F3D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E81-4DC7-AEF8-CA62BD8F3D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E81-4DC7-AEF8-CA62BD8F3D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E81-4DC7-AEF8-CA62BD8F3D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E81-4DC7-AEF8-CA62BD8F3DC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E81-4DC7-AEF8-CA62BD8F3DC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E81-4DC7-AEF8-CA62BD8F3DC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E81-4DC7-AEF8-CA62BD8F3DC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E81-4DC7-AEF8-CA62BD8F3DC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E81-4DC7-AEF8-CA62BD8F3DC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E81-4DC7-AEF8-CA62BD8F3DCA}"/>
              </c:ext>
            </c:extLst>
          </c:dPt>
          <c:cat>
            <c:strRef>
              <c:f>'Tableau hebdomadaire'!$D$2:$D$13</c:f>
              <c:strCache>
                <c:ptCount val="12"/>
                <c:pt idx="0">
                  <c:v>Travail</c:v>
                </c:pt>
                <c:pt idx="1">
                  <c:v>Sommeil</c:v>
                </c:pt>
                <c:pt idx="2">
                  <c:v>Tâches domestiques (courses, ménage, linge, …)</c:v>
                </c:pt>
                <c:pt idx="3">
                  <c:v>Temps perso/Activités récréatives</c:v>
                </c:pt>
                <c:pt idx="4">
                  <c:v>Cuisine+repas</c:v>
                </c:pt>
                <c:pt idx="5">
                  <c:v>Hygiène (douche, …)</c:v>
                </c:pt>
                <c:pt idx="6">
                  <c:v>Transport</c:v>
                </c:pt>
                <c:pt idx="7">
                  <c:v>Temps familial</c:v>
                </c:pt>
                <c:pt idx="8">
                  <c:v>Courses autre</c:v>
                </c:pt>
                <c:pt idx="9">
                  <c:v>Télévision/Ecrans divers</c:v>
                </c:pt>
                <c:pt idx="10">
                  <c:v>Rdv perso divers</c:v>
                </c:pt>
                <c:pt idx="11">
                  <c:v>Autres</c:v>
                </c:pt>
              </c:strCache>
            </c:strRef>
          </c:cat>
          <c:val>
            <c:numRef>
              <c:f>'Tableau hebdomadaire'!$E$2:$E$13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6E81-4DC7-AEF8-CA62BD8F3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88528373608468"/>
          <c:y val="0.12749343361103965"/>
          <c:w val="0.3307698886777084"/>
          <c:h val="0.87250656638896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Organisation hebdomadaire de </a:t>
            </a:r>
            <a:r>
              <a:rPr lang="fr-FR" b="1"/>
              <a:t>votre semaine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91-4D07-A40E-28EB6B473D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91-4D07-A40E-28EB6B473D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91-4D07-A40E-28EB6B473D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291-4D07-A40E-28EB6B473D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291-4D07-A40E-28EB6B473D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291-4D07-A40E-28EB6B473D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291-4D07-A40E-28EB6B473D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291-4D07-A40E-28EB6B473D0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291-4D07-A40E-28EB6B473D0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291-4D07-A40E-28EB6B473D0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291-4D07-A40E-28EB6B473D0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291-4D07-A40E-28EB6B473D01}"/>
              </c:ext>
            </c:extLst>
          </c:dPt>
          <c:cat>
            <c:strRef>
              <c:f>'Tableau hebdomadaire'!$A$2:$A$13</c:f>
              <c:strCache>
                <c:ptCount val="12"/>
                <c:pt idx="0">
                  <c:v>Travail</c:v>
                </c:pt>
                <c:pt idx="1">
                  <c:v>Sommeil</c:v>
                </c:pt>
                <c:pt idx="2">
                  <c:v>Tâches domestiques (courses, ménage, linge, …)</c:v>
                </c:pt>
                <c:pt idx="3">
                  <c:v>Temps perso/Activités récréatives</c:v>
                </c:pt>
                <c:pt idx="4">
                  <c:v>Cuisine+repas</c:v>
                </c:pt>
                <c:pt idx="5">
                  <c:v>Hygiène (douche, …)</c:v>
                </c:pt>
                <c:pt idx="6">
                  <c:v>Transport</c:v>
                </c:pt>
                <c:pt idx="7">
                  <c:v>Temps familial</c:v>
                </c:pt>
                <c:pt idx="8">
                  <c:v>Courses autre</c:v>
                </c:pt>
                <c:pt idx="9">
                  <c:v>Télévision/Ecrans divers</c:v>
                </c:pt>
                <c:pt idx="10">
                  <c:v>Rdv perso divers</c:v>
                </c:pt>
                <c:pt idx="11">
                  <c:v>Autres</c:v>
                </c:pt>
              </c:strCache>
            </c:strRef>
          </c:cat>
          <c:val>
            <c:numRef>
              <c:f>'Tableau hebdomadaire'!$B$2:$B$13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291-4D07-A40E-28EB6B473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435659850306115"/>
          <c:y val="0.12749343361103965"/>
          <c:w val="0.47615623448799432"/>
          <c:h val="0.87059580052493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Organisation hebdomadaire de </a:t>
            </a:r>
            <a:r>
              <a:rPr lang="fr-FR" b="1"/>
              <a:t>votre</a:t>
            </a:r>
            <a:r>
              <a:rPr lang="fr-FR" b="1" baseline="0"/>
              <a:t> s</a:t>
            </a:r>
            <a:r>
              <a:rPr lang="fr-FR" b="1"/>
              <a:t>emaine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13-4C84-86FD-44AFDAD92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13-4C84-86FD-44AFDAD92D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13-4C84-86FD-44AFDAD92D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D13-4C84-86FD-44AFDAD92D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D13-4C84-86FD-44AFDAD92D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D13-4C84-86FD-44AFDAD92DD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D13-4C84-86FD-44AFDAD92DD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D13-4C84-86FD-44AFDAD92DD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D13-4C84-86FD-44AFDAD92DD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D13-4C84-86FD-44AFDAD92DD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D13-4C84-86FD-44AFDAD92DD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D13-4C84-86FD-44AFDAD92DDC}"/>
              </c:ext>
            </c:extLst>
          </c:dPt>
          <c:cat>
            <c:strRef>
              <c:f>'Tableau hebdomadaire'!$D$2:$D$13</c:f>
              <c:strCache>
                <c:ptCount val="12"/>
                <c:pt idx="0">
                  <c:v>Travail</c:v>
                </c:pt>
                <c:pt idx="1">
                  <c:v>Sommeil</c:v>
                </c:pt>
                <c:pt idx="2">
                  <c:v>Tâches domestiques (courses, ménage, linge, …)</c:v>
                </c:pt>
                <c:pt idx="3">
                  <c:v>Temps perso/Activités récréatives</c:v>
                </c:pt>
                <c:pt idx="4">
                  <c:v>Cuisine+repas</c:v>
                </c:pt>
                <c:pt idx="5">
                  <c:v>Hygiène (douche, …)</c:v>
                </c:pt>
                <c:pt idx="6">
                  <c:v>Transport</c:v>
                </c:pt>
                <c:pt idx="7">
                  <c:v>Temps familial</c:v>
                </c:pt>
                <c:pt idx="8">
                  <c:v>Courses autre</c:v>
                </c:pt>
                <c:pt idx="9">
                  <c:v>Télévision/Ecrans divers</c:v>
                </c:pt>
                <c:pt idx="10">
                  <c:v>Rdv perso divers</c:v>
                </c:pt>
                <c:pt idx="11">
                  <c:v>Autres</c:v>
                </c:pt>
              </c:strCache>
            </c:strRef>
          </c:cat>
          <c:val>
            <c:numRef>
              <c:f>'Tableau hebdomadaire'!$E$2:$E$13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2D13-4C84-86FD-44AFDAD92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137159334737903"/>
          <c:y val="0.12749343361103965"/>
          <c:w val="0.47828363932930085"/>
          <c:h val="0.87250656638896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Organisation hebdomadaire de </a:t>
            </a:r>
            <a:r>
              <a:rPr lang="fr-FR" b="1"/>
              <a:t>votre semaine cible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A6-4C15-99D3-47E4067117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A6-4C15-99D3-47E4067117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A6-4C15-99D3-47E4067117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9A6-4C15-99D3-47E4067117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9A6-4C15-99D3-47E4067117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9A6-4C15-99D3-47E4067117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9A6-4C15-99D3-47E4067117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9A6-4C15-99D3-47E4067117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9A6-4C15-99D3-47E4067117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9A6-4C15-99D3-47E40671172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9A6-4C15-99D3-47E40671172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9A6-4C15-99D3-47E406711729}"/>
              </c:ext>
            </c:extLst>
          </c:dPt>
          <c:cat>
            <c:strRef>
              <c:f>'Tableau hebdomadaire'!$A$17:$A$28</c:f>
              <c:strCache>
                <c:ptCount val="12"/>
                <c:pt idx="0">
                  <c:v>Travail</c:v>
                </c:pt>
                <c:pt idx="1">
                  <c:v>Sommeil</c:v>
                </c:pt>
                <c:pt idx="2">
                  <c:v>Tâches domestiques (courses, ménage, linge, …)</c:v>
                </c:pt>
                <c:pt idx="3">
                  <c:v>Temps perso/Activités récréatives</c:v>
                </c:pt>
                <c:pt idx="4">
                  <c:v>Cuisine+repas</c:v>
                </c:pt>
                <c:pt idx="5">
                  <c:v>Hygiène (douche, …)</c:v>
                </c:pt>
                <c:pt idx="6">
                  <c:v>Transport</c:v>
                </c:pt>
                <c:pt idx="7">
                  <c:v>Temps familial</c:v>
                </c:pt>
                <c:pt idx="8">
                  <c:v>Courses autre</c:v>
                </c:pt>
                <c:pt idx="9">
                  <c:v>Télévision/Ecrans divers</c:v>
                </c:pt>
                <c:pt idx="10">
                  <c:v>Rdv perso divers</c:v>
                </c:pt>
                <c:pt idx="11">
                  <c:v>Autres</c:v>
                </c:pt>
              </c:strCache>
            </c:strRef>
          </c:cat>
          <c:val>
            <c:numRef>
              <c:f>'Tableau hebdomadaire'!$B$17:$B$28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19A6-4C15-99D3-47E406711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435659850306115"/>
          <c:y val="0.12749343361103965"/>
          <c:w val="0.47615623448799432"/>
          <c:h val="0.87059580052493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Organisation hebdomadaire de </a:t>
            </a:r>
            <a:r>
              <a:rPr lang="fr-FR" b="1"/>
              <a:t>votre</a:t>
            </a:r>
            <a:r>
              <a:rPr lang="fr-FR" b="1" baseline="0"/>
              <a:t> s</a:t>
            </a:r>
            <a:r>
              <a:rPr lang="fr-FR" b="1"/>
              <a:t>emaine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DB-421B-9A8D-0C4BC2FD6B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DB-421B-9A8D-0C4BC2FD6B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DB-421B-9A8D-0C4BC2FD6B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7DB-421B-9A8D-0C4BC2FD6B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7DB-421B-9A8D-0C4BC2FD6B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7DB-421B-9A8D-0C4BC2FD6B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7DB-421B-9A8D-0C4BC2FD6B9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7DB-421B-9A8D-0C4BC2FD6B9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7DB-421B-9A8D-0C4BC2FD6B9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7DB-421B-9A8D-0C4BC2FD6B9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7DB-421B-9A8D-0C4BC2FD6B9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7DB-421B-9A8D-0C4BC2FD6B93}"/>
              </c:ext>
            </c:extLst>
          </c:dPt>
          <c:cat>
            <c:strRef>
              <c:f>'Tableau hebdomadaire'!$A$2:$A$13</c:f>
              <c:strCache>
                <c:ptCount val="12"/>
                <c:pt idx="0">
                  <c:v>Travail</c:v>
                </c:pt>
                <c:pt idx="1">
                  <c:v>Sommeil</c:v>
                </c:pt>
                <c:pt idx="2">
                  <c:v>Tâches domestiques (courses, ménage, linge, …)</c:v>
                </c:pt>
                <c:pt idx="3">
                  <c:v>Temps perso/Activités récréatives</c:v>
                </c:pt>
                <c:pt idx="4">
                  <c:v>Cuisine+repas</c:v>
                </c:pt>
                <c:pt idx="5">
                  <c:v>Hygiène (douche, …)</c:v>
                </c:pt>
                <c:pt idx="6">
                  <c:v>Transport</c:v>
                </c:pt>
                <c:pt idx="7">
                  <c:v>Temps familial</c:v>
                </c:pt>
                <c:pt idx="8">
                  <c:v>Courses autre</c:v>
                </c:pt>
                <c:pt idx="9">
                  <c:v>Télévision/Ecrans divers</c:v>
                </c:pt>
                <c:pt idx="10">
                  <c:v>Rdv perso divers</c:v>
                </c:pt>
                <c:pt idx="11">
                  <c:v>Autres</c:v>
                </c:pt>
              </c:strCache>
            </c:strRef>
          </c:cat>
          <c:val>
            <c:numRef>
              <c:f>'Tableau hebdomadaire'!$B$2:$B$13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7DB-421B-9A8D-0C4BC2FD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137159334737903"/>
          <c:y val="0.12749343361103965"/>
          <c:w val="0.47828363932930085"/>
          <c:h val="0.87250656638896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Organisation hebdomadaire de </a:t>
            </a:r>
            <a:r>
              <a:rPr lang="fr-FR" b="1"/>
              <a:t>votre</a:t>
            </a:r>
            <a:r>
              <a:rPr lang="fr-FR" b="1" baseline="0"/>
              <a:t> s</a:t>
            </a:r>
            <a:r>
              <a:rPr lang="fr-FR" b="1"/>
              <a:t>emaine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07-47B4-9A43-E5900EB2B3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07-47B4-9A43-E5900EB2B3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07-47B4-9A43-E5900EB2B3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07-47B4-9A43-E5900EB2B3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07-47B4-9A43-E5900EB2B3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07-47B4-9A43-E5900EB2B3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107-47B4-9A43-E5900EB2B32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107-47B4-9A43-E5900EB2B32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107-47B4-9A43-E5900EB2B32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107-47B4-9A43-E5900EB2B32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107-47B4-9A43-E5900EB2B32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107-47B4-9A43-E5900EB2B320}"/>
              </c:ext>
            </c:extLst>
          </c:dPt>
          <c:cat>
            <c:strRef>
              <c:f>'Tableau hebdomadaire'!$D$2:$D$13</c:f>
              <c:strCache>
                <c:ptCount val="12"/>
                <c:pt idx="0">
                  <c:v>Travail</c:v>
                </c:pt>
                <c:pt idx="1">
                  <c:v>Sommeil</c:v>
                </c:pt>
                <c:pt idx="2">
                  <c:v>Tâches domestiques (courses, ménage, linge, …)</c:v>
                </c:pt>
                <c:pt idx="3">
                  <c:v>Temps perso/Activités récréatives</c:v>
                </c:pt>
                <c:pt idx="4">
                  <c:v>Cuisine+repas</c:v>
                </c:pt>
                <c:pt idx="5">
                  <c:v>Hygiène (douche, …)</c:v>
                </c:pt>
                <c:pt idx="6">
                  <c:v>Transport</c:v>
                </c:pt>
                <c:pt idx="7">
                  <c:v>Temps familial</c:v>
                </c:pt>
                <c:pt idx="8">
                  <c:v>Courses autre</c:v>
                </c:pt>
                <c:pt idx="9">
                  <c:v>Télévision/Ecrans divers</c:v>
                </c:pt>
                <c:pt idx="10">
                  <c:v>Rdv perso divers</c:v>
                </c:pt>
                <c:pt idx="11">
                  <c:v>Autres</c:v>
                </c:pt>
              </c:strCache>
            </c:strRef>
          </c:cat>
          <c:val>
            <c:numRef>
              <c:f>'Tableau hebdomadaire'!$E$2:$E$13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0107-47B4-9A43-E5900EB2B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137159334737903"/>
          <c:y val="0.12749343361103965"/>
          <c:w val="0.47828363932930085"/>
          <c:h val="0.87250656638896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425450</xdr:colOff>
      <xdr:row>3</xdr:row>
      <xdr:rowOff>64092</xdr:rowOff>
    </xdr:from>
    <xdr:to>
      <xdr:col>14</xdr:col>
      <xdr:colOff>650875</xdr:colOff>
      <xdr:row>7</xdr:row>
      <xdr:rowOff>57150</xdr:rowOff>
    </xdr:to>
    <xdr:pic>
      <xdr:nvPicPr>
        <xdr:cNvPr id="2" name="Image 1" descr="L’image contient peut-être : text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73" b="31980"/>
        <a:stretch/>
      </xdr:blipFill>
      <xdr:spPr bwMode="auto">
        <a:xfrm>
          <a:off x="9493250" y="838792"/>
          <a:ext cx="1736725" cy="71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247650</xdr:colOff>
      <xdr:row>0</xdr:row>
      <xdr:rowOff>200025</xdr:rowOff>
    </xdr:from>
    <xdr:to>
      <xdr:col>15</xdr:col>
      <xdr:colOff>161925</xdr:colOff>
      <xdr:row>2</xdr:row>
      <xdr:rowOff>163891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200025"/>
          <a:ext cx="2085975" cy="563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32799</xdr:rowOff>
    </xdr:from>
    <xdr:to>
      <xdr:col>8</xdr:col>
      <xdr:colOff>106186</xdr:colOff>
      <xdr:row>41</xdr:row>
      <xdr:rowOff>68078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DDA30DE6-0C22-44DD-A56C-ADB595C3A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14111</xdr:rowOff>
    </xdr:from>
    <xdr:to>
      <xdr:col>8</xdr:col>
      <xdr:colOff>77611</xdr:colOff>
      <xdr:row>41</xdr:row>
      <xdr:rowOff>49390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1EC39ECB-BA8E-40C4-9086-83D403F27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2</xdr:row>
      <xdr:rowOff>152400</xdr:rowOff>
    </xdr:from>
    <xdr:to>
      <xdr:col>8</xdr:col>
      <xdr:colOff>60325</xdr:colOff>
      <xdr:row>21</xdr:row>
      <xdr:rowOff>50800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2592EF8B-D920-4584-A884-ECA963245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107950</xdr:colOff>
      <xdr:row>2</xdr:row>
      <xdr:rowOff>158750</xdr:rowOff>
    </xdr:from>
    <xdr:to>
      <xdr:col>16</xdr:col>
      <xdr:colOff>107950</xdr:colOff>
      <xdr:row>21</xdr:row>
      <xdr:rowOff>50800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1AE9FAF4-3987-4C08-A945-7B828E8BA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139700</xdr:rowOff>
    </xdr:from>
    <xdr:to>
      <xdr:col>6</xdr:col>
      <xdr:colOff>565150</xdr:colOff>
      <xdr:row>18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3A0A9701-1EB7-47CD-9CF3-F14ADC717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736600</xdr:colOff>
      <xdr:row>0</xdr:row>
      <xdr:rowOff>1</xdr:rowOff>
    </xdr:from>
    <xdr:to>
      <xdr:col>13</xdr:col>
      <xdr:colOff>552450</xdr:colOff>
      <xdr:row>12</xdr:row>
      <xdr:rowOff>50800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5B520121-1D21-4B23-8515-5406BEC1F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12</xdr:row>
      <xdr:rowOff>139700</xdr:rowOff>
    </xdr:from>
    <xdr:to>
      <xdr:col>13</xdr:col>
      <xdr:colOff>577850</xdr:colOff>
      <xdr:row>24</xdr:row>
      <xdr:rowOff>127000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2B16F680-B784-4013-BDB8-8711F5ACC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workbookViewId="0"/>
  </sheetViews>
  <sheetFormatPr baseColWidth="10" defaultColWidth="10.85546875" defaultRowHeight="14.25" x14ac:dyDescent="0.2"/>
  <cols>
    <col min="1" max="16384" width="10.85546875" style="17"/>
  </cols>
  <sheetData>
    <row r="1" spans="1:18" ht="33" customHeight="1" x14ac:dyDescent="0.4">
      <c r="A1" s="66" t="s">
        <v>151</v>
      </c>
    </row>
    <row r="3" spans="1:18" ht="15" x14ac:dyDescent="0.25">
      <c r="A3" s="67" t="s">
        <v>95</v>
      </c>
    </row>
    <row r="4" spans="1:18" ht="15" x14ac:dyDescent="0.25">
      <c r="A4" s="67" t="s">
        <v>96</v>
      </c>
      <c r="Q4"/>
    </row>
    <row r="5" spans="1:18" ht="15" x14ac:dyDescent="0.25">
      <c r="A5" s="67" t="s">
        <v>97</v>
      </c>
    </row>
    <row r="6" spans="1:18" x14ac:dyDescent="0.2">
      <c r="A6" s="68" t="s">
        <v>153</v>
      </c>
    </row>
    <row r="8" spans="1:18" ht="27" customHeight="1" x14ac:dyDescent="0.25">
      <c r="A8" s="65" t="s">
        <v>156</v>
      </c>
    </row>
    <row r="9" spans="1:18" ht="7.5" customHeight="1" x14ac:dyDescent="0.2"/>
    <row r="10" spans="1:18" x14ac:dyDescent="0.2">
      <c r="A10" s="17" t="s">
        <v>98</v>
      </c>
    </row>
    <row r="11" spans="1:18" x14ac:dyDescent="0.2">
      <c r="A11" s="17" t="s">
        <v>157</v>
      </c>
    </row>
    <row r="12" spans="1:18" x14ac:dyDescent="0.2">
      <c r="A12" s="17" t="s">
        <v>158</v>
      </c>
    </row>
    <row r="13" spans="1:18" ht="22.5" customHeight="1" x14ac:dyDescent="0.25">
      <c r="A13" s="18" t="s">
        <v>159</v>
      </c>
    </row>
    <row r="14" spans="1:18" x14ac:dyDescent="0.2">
      <c r="B14" s="74" t="s">
        <v>103</v>
      </c>
    </row>
    <row r="15" spans="1:18" ht="15" thickBot="1" x14ac:dyDescent="0.25">
      <c r="B15" s="74" t="s">
        <v>104</v>
      </c>
    </row>
    <row r="16" spans="1:18" ht="14.1" customHeight="1" x14ac:dyDescent="0.2">
      <c r="B16" s="74" t="s">
        <v>105</v>
      </c>
      <c r="N16" s="106" t="s">
        <v>178</v>
      </c>
      <c r="O16" s="107"/>
      <c r="P16" s="107"/>
      <c r="Q16" s="107"/>
      <c r="R16" s="108"/>
    </row>
    <row r="17" spans="1:18" ht="14.1" customHeight="1" x14ac:dyDescent="0.2">
      <c r="B17" s="74" t="s">
        <v>126</v>
      </c>
      <c r="N17" s="109"/>
      <c r="O17" s="110"/>
      <c r="P17" s="110"/>
      <c r="Q17" s="110"/>
      <c r="R17" s="111"/>
    </row>
    <row r="18" spans="1:18" ht="14.1" customHeight="1" x14ac:dyDescent="0.2">
      <c r="B18" s="74" t="s">
        <v>106</v>
      </c>
      <c r="N18" s="109"/>
      <c r="O18" s="110"/>
      <c r="P18" s="110"/>
      <c r="Q18" s="110"/>
      <c r="R18" s="111"/>
    </row>
    <row r="19" spans="1:18" ht="14.1" customHeight="1" x14ac:dyDescent="0.2">
      <c r="B19" s="74" t="s">
        <v>107</v>
      </c>
      <c r="N19" s="109"/>
      <c r="O19" s="110"/>
      <c r="P19" s="110"/>
      <c r="Q19" s="110"/>
      <c r="R19" s="111"/>
    </row>
    <row r="20" spans="1:18" ht="14.1" customHeight="1" x14ac:dyDescent="0.2">
      <c r="B20" s="74" t="s">
        <v>108</v>
      </c>
      <c r="N20" s="109"/>
      <c r="O20" s="110"/>
      <c r="P20" s="110"/>
      <c r="Q20" s="110"/>
      <c r="R20" s="111"/>
    </row>
    <row r="21" spans="1:18" ht="14.1" customHeight="1" x14ac:dyDescent="0.2">
      <c r="B21" s="74" t="s">
        <v>109</v>
      </c>
      <c r="N21" s="109"/>
      <c r="O21" s="110"/>
      <c r="P21" s="110"/>
      <c r="Q21" s="110"/>
      <c r="R21" s="111"/>
    </row>
    <row r="22" spans="1:18" ht="14.1" customHeight="1" x14ac:dyDescent="0.2">
      <c r="B22" s="74" t="s">
        <v>113</v>
      </c>
      <c r="N22" s="109"/>
      <c r="O22" s="110"/>
      <c r="P22" s="110"/>
      <c r="Q22" s="110"/>
      <c r="R22" s="111"/>
    </row>
    <row r="23" spans="1:18" ht="14.45" customHeight="1" thickBot="1" x14ac:dyDescent="0.25">
      <c r="B23" s="74" t="s">
        <v>110</v>
      </c>
      <c r="N23" s="112"/>
      <c r="O23" s="113"/>
      <c r="P23" s="113"/>
      <c r="Q23" s="113"/>
      <c r="R23" s="114"/>
    </row>
    <row r="24" spans="1:18" x14ac:dyDescent="0.2">
      <c r="B24" s="74" t="s">
        <v>111</v>
      </c>
    </row>
    <row r="25" spans="1:18" x14ac:dyDescent="0.2">
      <c r="B25" s="74" t="s">
        <v>112</v>
      </c>
    </row>
    <row r="26" spans="1:18" ht="19.5" customHeight="1" x14ac:dyDescent="0.2">
      <c r="A26" s="17" t="s">
        <v>160</v>
      </c>
    </row>
    <row r="27" spans="1:18" x14ac:dyDescent="0.2">
      <c r="A27" s="17" t="s">
        <v>100</v>
      </c>
    </row>
    <row r="28" spans="1:18" x14ac:dyDescent="0.2">
      <c r="A28" s="17" t="s">
        <v>101</v>
      </c>
    </row>
    <row r="29" spans="1:18" x14ac:dyDescent="0.2">
      <c r="A29" s="19" t="s">
        <v>168</v>
      </c>
    </row>
    <row r="31" spans="1:18" ht="15" x14ac:dyDescent="0.2">
      <c r="A31" s="104" t="s">
        <v>102</v>
      </c>
    </row>
    <row r="32" spans="1:18" x14ac:dyDescent="0.2">
      <c r="A32" s="17" t="s">
        <v>169</v>
      </c>
    </row>
    <row r="33" spans="1:2" x14ac:dyDescent="0.2">
      <c r="A33" s="17" t="s">
        <v>170</v>
      </c>
    </row>
    <row r="34" spans="1:2" x14ac:dyDescent="0.2">
      <c r="A34" s="17" t="s">
        <v>171</v>
      </c>
    </row>
    <row r="35" spans="1:2" x14ac:dyDescent="0.2">
      <c r="A35" s="17" t="s">
        <v>114</v>
      </c>
    </row>
    <row r="36" spans="1:2" x14ac:dyDescent="0.2">
      <c r="B36" s="20" t="s">
        <v>115</v>
      </c>
    </row>
    <row r="37" spans="1:2" x14ac:dyDescent="0.2">
      <c r="B37" s="20" t="s">
        <v>116</v>
      </c>
    </row>
    <row r="38" spans="1:2" x14ac:dyDescent="0.2">
      <c r="A38" s="17" t="s">
        <v>172</v>
      </c>
      <c r="B38" s="20"/>
    </row>
    <row r="39" spans="1:2" x14ac:dyDescent="0.2">
      <c r="A39" s="17" t="s">
        <v>134</v>
      </c>
      <c r="B39" s="20"/>
    </row>
    <row r="41" spans="1:2" x14ac:dyDescent="0.2">
      <c r="A41" s="19" t="s">
        <v>117</v>
      </c>
    </row>
    <row r="42" spans="1:2" x14ac:dyDescent="0.2">
      <c r="A42" s="17" t="s">
        <v>118</v>
      </c>
    </row>
    <row r="43" spans="1:2" x14ac:dyDescent="0.2">
      <c r="B43" s="20" t="s">
        <v>119</v>
      </c>
    </row>
    <row r="44" spans="1:2" x14ac:dyDescent="0.2">
      <c r="B44" s="20" t="s">
        <v>120</v>
      </c>
    </row>
    <row r="45" spans="1:2" x14ac:dyDescent="0.2">
      <c r="B45" s="20" t="s">
        <v>121</v>
      </c>
    </row>
    <row r="46" spans="1:2" x14ac:dyDescent="0.2">
      <c r="B46" s="20" t="s">
        <v>130</v>
      </c>
    </row>
    <row r="47" spans="1:2" x14ac:dyDescent="0.2">
      <c r="B47" s="20"/>
    </row>
    <row r="48" spans="1:2" ht="15" x14ac:dyDescent="0.25">
      <c r="A48" s="17" t="s">
        <v>173</v>
      </c>
    </row>
    <row r="49" spans="1:1" x14ac:dyDescent="0.2">
      <c r="A49" s="17" t="s">
        <v>174</v>
      </c>
    </row>
    <row r="50" spans="1:1" ht="15" x14ac:dyDescent="0.25">
      <c r="A50" s="17" t="s">
        <v>175</v>
      </c>
    </row>
    <row r="51" spans="1:1" x14ac:dyDescent="0.2">
      <c r="A51" s="17" t="s">
        <v>176</v>
      </c>
    </row>
    <row r="52" spans="1:1" ht="15" x14ac:dyDescent="0.25">
      <c r="A52" s="17" t="s">
        <v>177</v>
      </c>
    </row>
    <row r="53" spans="1:1" x14ac:dyDescent="0.2">
      <c r="A53" s="17" t="s">
        <v>131</v>
      </c>
    </row>
    <row r="54" spans="1:1" ht="15" x14ac:dyDescent="0.25">
      <c r="A54" s="18" t="s">
        <v>122</v>
      </c>
    </row>
    <row r="55" spans="1:1" x14ac:dyDescent="0.2">
      <c r="A55" s="17" t="s">
        <v>140</v>
      </c>
    </row>
    <row r="56" spans="1:1" x14ac:dyDescent="0.2">
      <c r="A56" s="17" t="s">
        <v>123</v>
      </c>
    </row>
    <row r="57" spans="1:1" x14ac:dyDescent="0.2">
      <c r="A57" s="17" t="s">
        <v>124</v>
      </c>
    </row>
  </sheetData>
  <sheetProtection algorithmName="SHA-512" hashValue="0MAQgg1dmCLfQRkcmQ+H0HUnzOXshmkltV/tpNzW/oJW+mGdkB7paH3hIrd+9kogAolayP/MoqOt2RJlVufMFg==" saltValue="GnrLMR1StpFdKlWBMqTJuw==" spinCount="100000" sheet="1" objects="1" scenarios="1"/>
  <mergeCells count="1">
    <mergeCell ref="N16:R2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A17" sqref="A17:A28"/>
    </sheetView>
  </sheetViews>
  <sheetFormatPr baseColWidth="10" defaultRowHeight="15" x14ac:dyDescent="0.25"/>
  <cols>
    <col min="1" max="1" width="41.42578125" bestFit="1" customWidth="1"/>
    <col min="4" max="4" width="41.42578125" bestFit="1" customWidth="1"/>
  </cols>
  <sheetData>
    <row r="1" spans="1:5" ht="15.75" thickBot="1" x14ac:dyDescent="0.3">
      <c r="A1" s="6" t="s">
        <v>68</v>
      </c>
      <c r="B1" s="11" t="s">
        <v>67</v>
      </c>
      <c r="D1" s="6" t="s">
        <v>69</v>
      </c>
      <c r="E1" s="11" t="s">
        <v>67</v>
      </c>
    </row>
    <row r="2" spans="1:5" x14ac:dyDescent="0.25">
      <c r="A2" s="7" t="s">
        <v>55</v>
      </c>
      <c r="B2" s="3">
        <f>(COUNTIF('Calendrier semaine 1'!B4:H51,"Travail"))*0.5</f>
        <v>0</v>
      </c>
      <c r="D2" s="7" t="s">
        <v>55</v>
      </c>
      <c r="E2" s="3">
        <f>(COUNTIF('Calendrier semaine 2 (payant)'!B4:H51,"Travail"))*0.5</f>
        <v>0</v>
      </c>
    </row>
    <row r="3" spans="1:5" x14ac:dyDescent="0.25">
      <c r="A3" s="8" t="s">
        <v>56</v>
      </c>
      <c r="B3" s="4">
        <f>(COUNTIF('Calendrier semaine 1'!B$4:H$51,"Sommeil"))*0.5</f>
        <v>0</v>
      </c>
      <c r="D3" s="8" t="s">
        <v>56</v>
      </c>
      <c r="E3" s="4">
        <f>(COUNTIF('Calendrier semaine 2 (payant)'!B4:H51,"Sommeil"))*0.5</f>
        <v>0</v>
      </c>
    </row>
    <row r="4" spans="1:5" x14ac:dyDescent="0.25">
      <c r="A4" s="8" t="s">
        <v>66</v>
      </c>
      <c r="B4" s="4">
        <f>(COUNTIF('Calendrier semaine 1'!B$4:H$51,"Tâches domestiques (courses, ménage, linge, …)"))*0.5</f>
        <v>0</v>
      </c>
      <c r="D4" s="8" t="s">
        <v>66</v>
      </c>
      <c r="E4" s="4">
        <f>(COUNTIF('Calendrier semaine 2 (payant)'!B4:H51,"Tâches domestiques (courses, ménage, linge, …)"))*0.5</f>
        <v>0</v>
      </c>
    </row>
    <row r="5" spans="1:5" x14ac:dyDescent="0.25">
      <c r="A5" s="8" t="s">
        <v>61</v>
      </c>
      <c r="B5" s="4">
        <f>(COUNTIF('Calendrier semaine 1'!B$4:H$51,"Temps perso/Activités récréatives"))*0.5</f>
        <v>0</v>
      </c>
      <c r="D5" s="8" t="s">
        <v>61</v>
      </c>
      <c r="E5" s="4">
        <f>(COUNTIF('Calendrier semaine 2 (payant)'!B4:H51,"Temps perso/Activités récréatives"))*0.5</f>
        <v>0</v>
      </c>
    </row>
    <row r="6" spans="1:5" x14ac:dyDescent="0.25">
      <c r="A6" s="8" t="s">
        <v>57</v>
      </c>
      <c r="B6" s="4">
        <f>(COUNTIF('Calendrier semaine 1'!B$4:H$51,"Cuisine+repas"))*0.5</f>
        <v>0</v>
      </c>
      <c r="D6" s="8" t="s">
        <v>57</v>
      </c>
      <c r="E6" s="4">
        <f>(COUNTIF('Calendrier semaine 2 (payant)'!B4:H51,"Cuisine+repas"))*0.5</f>
        <v>0</v>
      </c>
    </row>
    <row r="7" spans="1:5" x14ac:dyDescent="0.25">
      <c r="A7" s="8" t="s">
        <v>58</v>
      </c>
      <c r="B7" s="4">
        <f>(COUNTIF('Calendrier semaine 1'!B$4:H$51,"Hygiène (douche, …)"))*0.5</f>
        <v>0</v>
      </c>
      <c r="D7" s="8" t="s">
        <v>58</v>
      </c>
      <c r="E7" s="4">
        <f>(COUNTIF('Calendrier semaine 2 (payant)'!B4:H51,"Hygiène (douche, …)"))*0.5</f>
        <v>0</v>
      </c>
    </row>
    <row r="8" spans="1:5" x14ac:dyDescent="0.25">
      <c r="A8" s="8" t="s">
        <v>59</v>
      </c>
      <c r="B8" s="4">
        <f>(COUNTIF('Calendrier semaine 1'!B$4:H$51,"Transport"))*0.5</f>
        <v>0</v>
      </c>
      <c r="D8" s="8" t="s">
        <v>59</v>
      </c>
      <c r="E8" s="4">
        <f>(COUNTIF('Calendrier semaine 2 (payant)'!B4:H51,"Transport"))*0.5</f>
        <v>0</v>
      </c>
    </row>
    <row r="9" spans="1:5" x14ac:dyDescent="0.25">
      <c r="A9" s="8" t="s">
        <v>63</v>
      </c>
      <c r="B9" s="4">
        <f>(COUNTIF('Calendrier semaine 1'!B$4:H$51,"Temps familial"))*0.5</f>
        <v>0</v>
      </c>
      <c r="D9" s="8" t="s">
        <v>63</v>
      </c>
      <c r="E9" s="4">
        <f>(COUNTIF('Calendrier semaine 2 (payant)'!B4:H51,"Temps familial"))*0.5</f>
        <v>0</v>
      </c>
    </row>
    <row r="10" spans="1:5" x14ac:dyDescent="0.25">
      <c r="A10" s="8" t="s">
        <v>60</v>
      </c>
      <c r="B10" s="4">
        <f>(COUNTIF('Calendrier semaine 1'!B$4:H$51,"Courses autre"))*0.5</f>
        <v>0</v>
      </c>
      <c r="D10" s="8" t="s">
        <v>60</v>
      </c>
      <c r="E10" s="4">
        <f>(COUNTIF('Calendrier semaine 2 (payant)'!B4:H51,"Courses autre"))*0.5</f>
        <v>0</v>
      </c>
    </row>
    <row r="11" spans="1:5" x14ac:dyDescent="0.25">
      <c r="A11" s="8" t="s">
        <v>62</v>
      </c>
      <c r="B11" s="4">
        <f>(COUNTIF('Calendrier semaine 1'!B$4:H$51,"Télévision/Ecrans divers"))*0.5</f>
        <v>0</v>
      </c>
      <c r="D11" s="8" t="s">
        <v>62</v>
      </c>
      <c r="E11" s="4">
        <f>(COUNTIF('Calendrier semaine 2 (payant)'!B4:H51,"Télévision/Ecrans divers"))*0.5</f>
        <v>0</v>
      </c>
    </row>
    <row r="12" spans="1:5" x14ac:dyDescent="0.25">
      <c r="A12" s="8" t="s">
        <v>65</v>
      </c>
      <c r="B12" s="4">
        <f>(COUNTIF('Calendrier semaine 1'!B$4:H$51,"Rdv perso divers"))*0.5</f>
        <v>0</v>
      </c>
      <c r="D12" s="8" t="s">
        <v>65</v>
      </c>
      <c r="E12" s="4">
        <f>(COUNTIF('Calendrier semaine 2 (payant)'!B4:H51,"Rdv perso divers"))*0.5</f>
        <v>0</v>
      </c>
    </row>
    <row r="13" spans="1:5" ht="15.75" thickBot="1" x14ac:dyDescent="0.3">
      <c r="A13" s="9" t="s">
        <v>64</v>
      </c>
      <c r="B13" s="5">
        <f>(COUNTIF('Calendrier semaine 1'!B$4:H$51,"Autres"))*0.5</f>
        <v>0</v>
      </c>
      <c r="D13" s="9" t="s">
        <v>64</v>
      </c>
      <c r="E13" s="5">
        <f>(COUNTIF('Calendrier semaine 2 (payant)'!B4:H51,"Autres"))*0.5</f>
        <v>0</v>
      </c>
    </row>
    <row r="15" spans="1:5" ht="15.75" thickBot="1" x14ac:dyDescent="0.3"/>
    <row r="16" spans="1:5" ht="15.75" thickBot="1" x14ac:dyDescent="0.3">
      <c r="A16" s="6" t="s">
        <v>128</v>
      </c>
      <c r="B16" s="11" t="s">
        <v>67</v>
      </c>
    </row>
    <row r="17" spans="1:2" x14ac:dyDescent="0.25">
      <c r="A17" s="7" t="s">
        <v>55</v>
      </c>
      <c r="B17" s="3">
        <f>(COUNTIF('Semaine cible (payant)'!B4:H51,"Travail"))*0.5</f>
        <v>0</v>
      </c>
    </row>
    <row r="18" spans="1:2" x14ac:dyDescent="0.25">
      <c r="A18" s="8" t="s">
        <v>56</v>
      </c>
      <c r="B18" s="4">
        <f>(COUNTIF('Semaine cible (payant)'!B4:H51,"Sommeil"))*0.5</f>
        <v>0</v>
      </c>
    </row>
    <row r="19" spans="1:2" x14ac:dyDescent="0.25">
      <c r="A19" s="8" t="s">
        <v>66</v>
      </c>
      <c r="B19" s="4">
        <f>(COUNTIF('Semaine cible (payant)'!B4:H51,"Tâches domestiques (courses, ménage, linge, …)"))*0.5</f>
        <v>0</v>
      </c>
    </row>
    <row r="20" spans="1:2" x14ac:dyDescent="0.25">
      <c r="A20" s="8" t="s">
        <v>61</v>
      </c>
      <c r="B20" s="4">
        <f>(COUNTIF('Semaine cible (payant)'!B4:H51,"Temps perso/Activités récréatives"))*0.5</f>
        <v>0</v>
      </c>
    </row>
    <row r="21" spans="1:2" x14ac:dyDescent="0.25">
      <c r="A21" s="8" t="s">
        <v>57</v>
      </c>
      <c r="B21" s="4">
        <f>(COUNTIF('Semaine cible (payant)'!B4:H51,"Cuisine+repas"))*0.5</f>
        <v>0</v>
      </c>
    </row>
    <row r="22" spans="1:2" x14ac:dyDescent="0.25">
      <c r="A22" s="8" t="s">
        <v>58</v>
      </c>
      <c r="B22" s="4">
        <f>(COUNTIF('Semaine cible (payant)'!B4:H51,"Hygiène (douche, …)"))*0.5</f>
        <v>0</v>
      </c>
    </row>
    <row r="23" spans="1:2" x14ac:dyDescent="0.25">
      <c r="A23" s="8" t="s">
        <v>59</v>
      </c>
      <c r="B23" s="4">
        <f>(COUNTIF('Semaine cible (payant)'!B4:H51,"Transport"))*0.5</f>
        <v>0</v>
      </c>
    </row>
    <row r="24" spans="1:2" x14ac:dyDescent="0.25">
      <c r="A24" s="8" t="s">
        <v>63</v>
      </c>
      <c r="B24" s="4">
        <f>(COUNTIF('Semaine cible (payant)'!B4:H51,"Temps familial"))*0.5</f>
        <v>0</v>
      </c>
    </row>
    <row r="25" spans="1:2" x14ac:dyDescent="0.25">
      <c r="A25" s="8" t="s">
        <v>60</v>
      </c>
      <c r="B25" s="4">
        <f>(COUNTIF('Semaine cible (payant)'!B4:H51,"Courses autre"))*0.5</f>
        <v>0</v>
      </c>
    </row>
    <row r="26" spans="1:2" x14ac:dyDescent="0.25">
      <c r="A26" s="8" t="s">
        <v>62</v>
      </c>
      <c r="B26" s="4">
        <f>(COUNTIF('Semaine cible (payant)'!B4:H51,"Télévision/Ecrans divers"))*0.5</f>
        <v>0</v>
      </c>
    </row>
    <row r="27" spans="1:2" x14ac:dyDescent="0.25">
      <c r="A27" s="8" t="s">
        <v>65</v>
      </c>
      <c r="B27" s="4">
        <f>(COUNTIF('Semaine cible (payant)'!B4:H51,"Rdv perso divers"))*0.5</f>
        <v>0</v>
      </c>
    </row>
    <row r="28" spans="1:2" ht="15.75" thickBot="1" x14ac:dyDescent="0.3">
      <c r="A28" s="9" t="s">
        <v>64</v>
      </c>
      <c r="B28" s="5">
        <f>(COUNTIF('Semaine cible (payant)'!B4:H51,"Autres"))*0.5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>
      <selection activeCell="F15" sqref="F15"/>
    </sheetView>
  </sheetViews>
  <sheetFormatPr baseColWidth="10" defaultRowHeight="15" x14ac:dyDescent="0.25"/>
  <cols>
    <col min="1" max="1" width="9.7109375" customWidth="1"/>
    <col min="2" max="8" width="16" customWidth="1"/>
    <col min="9" max="9" width="4.140625" customWidth="1"/>
    <col min="10" max="10" width="44.28515625" customWidth="1"/>
    <col min="11" max="11" width="43.7109375" bestFit="1" customWidth="1"/>
  </cols>
  <sheetData>
    <row r="1" spans="1:11" ht="30.75" customHeight="1" x14ac:dyDescent="0.35">
      <c r="A1" s="41" t="s">
        <v>166</v>
      </c>
      <c r="E1" s="43" t="s">
        <v>167</v>
      </c>
    </row>
    <row r="2" spans="1:11" x14ac:dyDescent="0.25">
      <c r="I2" s="22"/>
      <c r="J2" s="22"/>
      <c r="K2" s="22"/>
    </row>
    <row r="3" spans="1:11" ht="28.5" customHeight="1" x14ac:dyDescent="0.25">
      <c r="A3" s="72" t="s">
        <v>125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22"/>
      <c r="J3" s="22"/>
      <c r="K3" s="22"/>
    </row>
    <row r="4" spans="1:11" x14ac:dyDescent="0.25">
      <c r="A4" s="73" t="s">
        <v>9</v>
      </c>
      <c r="B4" s="70"/>
      <c r="C4" s="70"/>
      <c r="D4" s="70"/>
      <c r="E4" s="70"/>
      <c r="F4" s="70"/>
      <c r="G4" s="70"/>
      <c r="H4" s="70"/>
      <c r="I4" s="22"/>
      <c r="J4" s="22"/>
      <c r="K4" s="22"/>
    </row>
    <row r="5" spans="1:11" x14ac:dyDescent="0.25">
      <c r="A5" s="73" t="s">
        <v>10</v>
      </c>
      <c r="B5" s="70"/>
      <c r="C5" s="70"/>
      <c r="D5" s="70"/>
      <c r="E5" s="70"/>
      <c r="F5" s="70"/>
      <c r="G5" s="70"/>
      <c r="H5" s="70"/>
      <c r="I5" s="22"/>
      <c r="J5" s="22"/>
      <c r="K5" s="22"/>
    </row>
    <row r="6" spans="1:11" ht="15.75" thickBot="1" x14ac:dyDescent="0.3">
      <c r="A6" s="73" t="s">
        <v>11</v>
      </c>
      <c r="B6" s="70"/>
      <c r="C6" s="70"/>
      <c r="D6" s="70"/>
      <c r="E6" s="70"/>
      <c r="F6" s="70"/>
      <c r="G6" s="70"/>
      <c r="H6" s="70"/>
      <c r="I6" s="22"/>
      <c r="J6" s="22"/>
      <c r="K6" s="22"/>
    </row>
    <row r="7" spans="1:11" ht="15.75" thickBot="1" x14ac:dyDescent="0.3">
      <c r="A7" s="73" t="s">
        <v>12</v>
      </c>
      <c r="B7" s="70"/>
      <c r="C7" s="70"/>
      <c r="D7" s="70"/>
      <c r="E7" s="70"/>
      <c r="F7" s="70"/>
      <c r="G7" s="70"/>
      <c r="H7" s="70"/>
      <c r="I7" s="22"/>
      <c r="J7" s="115" t="s">
        <v>139</v>
      </c>
      <c r="K7" s="116"/>
    </row>
    <row r="8" spans="1:11" x14ac:dyDescent="0.25">
      <c r="A8" s="73" t="s">
        <v>13</v>
      </c>
      <c r="B8" s="70"/>
      <c r="C8" s="70"/>
      <c r="D8" s="70"/>
      <c r="E8" s="70"/>
      <c r="F8" s="70"/>
      <c r="G8" s="70"/>
      <c r="H8" s="70"/>
      <c r="I8" s="22"/>
      <c r="J8" s="35" t="s">
        <v>55</v>
      </c>
      <c r="K8" s="32" t="str">
        <f>IF('Objectifs (payant)'!I15=0,"",IF('Tableau hebdomadaire'!B17='Objectifs (payant)'!I15,"Ok","Votre semaine cible ne traduit pas vos objectifs"))</f>
        <v/>
      </c>
    </row>
    <row r="9" spans="1:11" x14ac:dyDescent="0.25">
      <c r="A9" s="73" t="s">
        <v>14</v>
      </c>
      <c r="B9" s="70"/>
      <c r="C9" s="70"/>
      <c r="D9" s="70"/>
      <c r="E9" s="70"/>
      <c r="F9" s="70"/>
      <c r="G9" s="70"/>
      <c r="H9" s="70"/>
      <c r="I9" s="22"/>
      <c r="J9" s="36" t="s">
        <v>56</v>
      </c>
      <c r="K9" s="32" t="str">
        <f>IF('Objectifs (payant)'!I16=0,"",IF('Tableau hebdomadaire'!B18='Objectifs (payant)'!I16,"Ok","Votre semaine cible ne traduit pas vos objectifs"))</f>
        <v/>
      </c>
    </row>
    <row r="10" spans="1:11" x14ac:dyDescent="0.25">
      <c r="A10" s="73" t="s">
        <v>15</v>
      </c>
      <c r="B10" s="70"/>
      <c r="C10" s="70"/>
      <c r="D10" s="70"/>
      <c r="E10" s="70"/>
      <c r="F10" s="70"/>
      <c r="G10" s="70"/>
      <c r="H10" s="70"/>
      <c r="I10" s="22"/>
      <c r="J10" s="36" t="s">
        <v>66</v>
      </c>
      <c r="K10" s="32" t="str">
        <f>IF('Objectifs (payant)'!I17=0,"",IF('Tableau hebdomadaire'!B19='Objectifs (payant)'!I17,"Ok","Votre semaine cible ne traduit pas vos objectifs"))</f>
        <v/>
      </c>
    </row>
    <row r="11" spans="1:11" x14ac:dyDescent="0.25">
      <c r="A11" s="73" t="s">
        <v>16</v>
      </c>
      <c r="B11" s="70"/>
      <c r="C11" s="70"/>
      <c r="D11" s="70"/>
      <c r="E11" s="70"/>
      <c r="F11" s="70"/>
      <c r="G11" s="70"/>
      <c r="H11" s="70"/>
      <c r="I11" s="22"/>
      <c r="J11" s="36" t="s">
        <v>61</v>
      </c>
      <c r="K11" s="32" t="str">
        <f>IF('Objectifs (payant)'!I18=0,"",IF('Tableau hebdomadaire'!B20='Objectifs (payant)'!I18,"Ok","Votre semaine cible ne traduit pas vos objectifs"))</f>
        <v/>
      </c>
    </row>
    <row r="12" spans="1:11" x14ac:dyDescent="0.25">
      <c r="A12" s="73" t="s">
        <v>7</v>
      </c>
      <c r="B12" s="70"/>
      <c r="C12" s="70"/>
      <c r="D12" s="70"/>
      <c r="E12" s="70"/>
      <c r="F12" s="70"/>
      <c r="G12" s="70"/>
      <c r="H12" s="70"/>
      <c r="I12" s="22"/>
      <c r="J12" s="36" t="s">
        <v>57</v>
      </c>
      <c r="K12" s="32" t="str">
        <f>IF('Objectifs (payant)'!I19=0,"",IF('Tableau hebdomadaire'!B21='Objectifs (payant)'!I19,"Ok","Votre semaine cible ne traduit pas vos objectifs"))</f>
        <v/>
      </c>
    </row>
    <row r="13" spans="1:11" x14ac:dyDescent="0.25">
      <c r="A13" s="73" t="s">
        <v>8</v>
      </c>
      <c r="B13" s="70"/>
      <c r="C13" s="70"/>
      <c r="D13" s="70"/>
      <c r="E13" s="70"/>
      <c r="F13" s="70"/>
      <c r="G13" s="70"/>
      <c r="H13" s="70"/>
      <c r="I13" s="22"/>
      <c r="J13" s="36" t="s">
        <v>58</v>
      </c>
      <c r="K13" s="32" t="str">
        <f>IF('Objectifs (payant)'!I20=0,"",IF('Tableau hebdomadaire'!B22='Objectifs (payant)'!I20,"Ok","Votre semaine cible ne traduit pas vos objectifs"))</f>
        <v/>
      </c>
    </row>
    <row r="14" spans="1:11" x14ac:dyDescent="0.25">
      <c r="A14" s="73" t="s">
        <v>17</v>
      </c>
      <c r="B14" s="70"/>
      <c r="C14" s="70"/>
      <c r="D14" s="70"/>
      <c r="E14" s="70"/>
      <c r="F14" s="70"/>
      <c r="G14" s="70"/>
      <c r="H14" s="70"/>
      <c r="I14" s="22"/>
      <c r="J14" s="36" t="s">
        <v>59</v>
      </c>
      <c r="K14" s="32" t="str">
        <f>IF('Objectifs (payant)'!I21=0,"",IF('Tableau hebdomadaire'!B23='Objectifs (payant)'!I21,"Ok","Votre semaine cible ne traduit pas vos objectifs"))</f>
        <v/>
      </c>
    </row>
    <row r="15" spans="1:11" x14ac:dyDescent="0.25">
      <c r="A15" s="73" t="s">
        <v>18</v>
      </c>
      <c r="B15" s="70"/>
      <c r="C15" s="70"/>
      <c r="D15" s="70"/>
      <c r="E15" s="70"/>
      <c r="F15" s="70"/>
      <c r="G15" s="70"/>
      <c r="H15" s="70"/>
      <c r="I15" s="22"/>
      <c r="J15" s="36" t="s">
        <v>63</v>
      </c>
      <c r="K15" s="32" t="str">
        <f>IF('Objectifs (payant)'!I22=0,"",IF('Tableau hebdomadaire'!B24='Objectifs (payant)'!I22,"Ok","Votre semaine cible ne traduit pas vos objectifs"))</f>
        <v/>
      </c>
    </row>
    <row r="16" spans="1:11" x14ac:dyDescent="0.25">
      <c r="A16" s="73" t="s">
        <v>19</v>
      </c>
      <c r="B16" s="70"/>
      <c r="C16" s="70"/>
      <c r="D16" s="70"/>
      <c r="E16" s="70"/>
      <c r="F16" s="70"/>
      <c r="G16" s="70"/>
      <c r="H16" s="70"/>
      <c r="I16" s="22"/>
      <c r="J16" s="36" t="s">
        <v>60</v>
      </c>
      <c r="K16" s="32" t="str">
        <f>IF('Objectifs (payant)'!I23=0,"",IF('Tableau hebdomadaire'!B25='Objectifs (payant)'!I23,"Ok","Votre semaine cible ne traduit pas vos objectifs"))</f>
        <v/>
      </c>
    </row>
    <row r="17" spans="1:11" x14ac:dyDescent="0.25">
      <c r="A17" s="73" t="s">
        <v>20</v>
      </c>
      <c r="B17" s="70"/>
      <c r="C17" s="70"/>
      <c r="D17" s="70"/>
      <c r="E17" s="70"/>
      <c r="F17" s="70"/>
      <c r="G17" s="70"/>
      <c r="H17" s="70"/>
      <c r="I17" s="22"/>
      <c r="J17" s="36" t="s">
        <v>62</v>
      </c>
      <c r="K17" s="32" t="str">
        <f>IF('Objectifs (payant)'!I24=0,"",IF('Tableau hebdomadaire'!B26='Objectifs (payant)'!I24,"Ok","Votre semaine cible ne traduit pas vos objectifs"))</f>
        <v/>
      </c>
    </row>
    <row r="18" spans="1:11" x14ac:dyDescent="0.25">
      <c r="A18" s="73" t="s">
        <v>21</v>
      </c>
      <c r="B18" s="70"/>
      <c r="C18" s="70"/>
      <c r="D18" s="70"/>
      <c r="E18" s="70"/>
      <c r="F18" s="70"/>
      <c r="G18" s="70"/>
      <c r="H18" s="70"/>
      <c r="I18" s="22"/>
      <c r="J18" s="36" t="s">
        <v>65</v>
      </c>
      <c r="K18" s="32" t="str">
        <f>IF('Objectifs (payant)'!I25=0,"",IF('Tableau hebdomadaire'!B27='Objectifs (payant)'!I25,"Ok","Votre semaine cible ne traduit pas vos objectifs"))</f>
        <v/>
      </c>
    </row>
    <row r="19" spans="1:11" ht="15.75" thickBot="1" x14ac:dyDescent="0.3">
      <c r="A19" s="73" t="s">
        <v>22</v>
      </c>
      <c r="B19" s="70"/>
      <c r="C19" s="70"/>
      <c r="D19" s="70"/>
      <c r="E19" s="70"/>
      <c r="F19" s="70"/>
      <c r="G19" s="70"/>
      <c r="H19" s="70"/>
      <c r="I19" s="22"/>
      <c r="J19" s="37" t="s">
        <v>64</v>
      </c>
      <c r="K19" s="103" t="str">
        <f>IF('Objectifs (payant)'!I26=0,"",IF('Tableau hebdomadaire'!B28='Objectifs (payant)'!I26,"Ok","Votre semaine cible ne traduit pas vos objectifs"))</f>
        <v/>
      </c>
    </row>
    <row r="20" spans="1:11" x14ac:dyDescent="0.25">
      <c r="A20" s="73" t="s">
        <v>23</v>
      </c>
      <c r="B20" s="70"/>
      <c r="C20" s="70"/>
      <c r="D20" s="70"/>
      <c r="E20" s="70"/>
      <c r="F20" s="70"/>
      <c r="G20" s="70"/>
      <c r="H20" s="70"/>
      <c r="I20" s="22"/>
      <c r="J20" s="22"/>
      <c r="K20" s="22"/>
    </row>
    <row r="21" spans="1:11" x14ac:dyDescent="0.25">
      <c r="A21" s="73" t="s">
        <v>24</v>
      </c>
      <c r="B21" s="70"/>
      <c r="C21" s="70"/>
      <c r="D21" s="70"/>
      <c r="E21" s="70"/>
      <c r="F21" s="70"/>
      <c r="G21" s="70"/>
      <c r="H21" s="70"/>
      <c r="I21" s="22"/>
      <c r="J21" s="22"/>
      <c r="K21" s="22"/>
    </row>
    <row r="22" spans="1:11" x14ac:dyDescent="0.25">
      <c r="A22" s="73" t="s">
        <v>25</v>
      </c>
      <c r="B22" s="70"/>
      <c r="C22" s="70"/>
      <c r="D22" s="70"/>
      <c r="E22" s="70"/>
      <c r="F22" s="70"/>
      <c r="G22" s="70"/>
      <c r="H22" s="70"/>
      <c r="I22" s="22"/>
      <c r="J22" s="22"/>
      <c r="K22" s="22"/>
    </row>
    <row r="23" spans="1:11" x14ac:dyDescent="0.25">
      <c r="A23" s="73" t="s">
        <v>26</v>
      </c>
      <c r="B23" s="70"/>
      <c r="C23" s="70"/>
      <c r="D23" s="70"/>
      <c r="E23" s="70"/>
      <c r="F23" s="70"/>
      <c r="G23" s="70"/>
      <c r="H23" s="70"/>
      <c r="I23" s="22"/>
      <c r="J23" s="22"/>
      <c r="K23" s="22"/>
    </row>
    <row r="24" spans="1:11" x14ac:dyDescent="0.25">
      <c r="A24" s="73" t="s">
        <v>27</v>
      </c>
      <c r="B24" s="70"/>
      <c r="C24" s="70"/>
      <c r="D24" s="70"/>
      <c r="E24" s="70"/>
      <c r="F24" s="70"/>
      <c r="G24" s="70"/>
      <c r="H24" s="70"/>
      <c r="I24" s="22"/>
      <c r="J24" s="22"/>
      <c r="K24" s="22"/>
    </row>
    <row r="25" spans="1:11" x14ac:dyDescent="0.25">
      <c r="A25" s="73" t="s">
        <v>28</v>
      </c>
      <c r="B25" s="70"/>
      <c r="C25" s="70"/>
      <c r="D25" s="70"/>
      <c r="E25" s="70"/>
      <c r="F25" s="70"/>
      <c r="G25" s="70"/>
      <c r="H25" s="70"/>
      <c r="I25" s="22"/>
      <c r="J25" s="22"/>
      <c r="K25" s="22"/>
    </row>
    <row r="26" spans="1:11" x14ac:dyDescent="0.25">
      <c r="A26" s="73" t="s">
        <v>29</v>
      </c>
      <c r="B26" s="70"/>
      <c r="C26" s="70"/>
      <c r="D26" s="70"/>
      <c r="E26" s="70"/>
      <c r="F26" s="70"/>
      <c r="G26" s="70"/>
      <c r="H26" s="70"/>
      <c r="I26" s="22"/>
      <c r="J26" s="22"/>
      <c r="K26" s="22"/>
    </row>
    <row r="27" spans="1:11" x14ac:dyDescent="0.25">
      <c r="A27" s="73" t="s">
        <v>30</v>
      </c>
      <c r="B27" s="70"/>
      <c r="C27" s="70"/>
      <c r="D27" s="70"/>
      <c r="E27" s="70"/>
      <c r="F27" s="70"/>
      <c r="G27" s="70"/>
      <c r="H27" s="70"/>
      <c r="I27" s="22"/>
      <c r="J27" s="22"/>
      <c r="K27" s="22"/>
    </row>
    <row r="28" spans="1:11" x14ac:dyDescent="0.25">
      <c r="A28" s="73" t="s">
        <v>31</v>
      </c>
      <c r="B28" s="70"/>
      <c r="C28" s="70"/>
      <c r="D28" s="70"/>
      <c r="E28" s="70"/>
      <c r="F28" s="70"/>
      <c r="G28" s="70"/>
      <c r="H28" s="70"/>
      <c r="I28" s="22"/>
      <c r="J28" s="22"/>
      <c r="K28" s="22"/>
    </row>
    <row r="29" spans="1:11" x14ac:dyDescent="0.25">
      <c r="A29" s="73" t="s">
        <v>32</v>
      </c>
      <c r="B29" s="70"/>
      <c r="C29" s="70"/>
      <c r="D29" s="70"/>
      <c r="E29" s="70"/>
      <c r="F29" s="70"/>
      <c r="G29" s="70"/>
      <c r="H29" s="70"/>
      <c r="I29" s="22"/>
      <c r="J29" s="22"/>
      <c r="K29" s="22"/>
    </row>
    <row r="30" spans="1:11" x14ac:dyDescent="0.25">
      <c r="A30" s="73" t="s">
        <v>33</v>
      </c>
      <c r="B30" s="70"/>
      <c r="C30" s="70"/>
      <c r="D30" s="70"/>
      <c r="E30" s="70"/>
      <c r="F30" s="70"/>
      <c r="G30" s="70"/>
      <c r="H30" s="70"/>
      <c r="I30" s="22"/>
      <c r="J30" s="22"/>
      <c r="K30" s="22"/>
    </row>
    <row r="31" spans="1:11" x14ac:dyDescent="0.25">
      <c r="A31" s="73" t="s">
        <v>34</v>
      </c>
      <c r="B31" s="70"/>
      <c r="C31" s="70"/>
      <c r="D31" s="70"/>
      <c r="E31" s="70"/>
      <c r="F31" s="70"/>
      <c r="G31" s="70"/>
      <c r="H31" s="70"/>
      <c r="I31" s="22"/>
      <c r="J31" s="22"/>
      <c r="K31" s="22"/>
    </row>
    <row r="32" spans="1:11" x14ac:dyDescent="0.25">
      <c r="A32" s="73" t="s">
        <v>35</v>
      </c>
      <c r="B32" s="70"/>
      <c r="C32" s="70"/>
      <c r="D32" s="70"/>
      <c r="E32" s="70"/>
      <c r="F32" s="70"/>
      <c r="G32" s="70"/>
      <c r="H32" s="70"/>
      <c r="I32" s="22"/>
      <c r="J32" s="22"/>
      <c r="K32" s="22"/>
    </row>
    <row r="33" spans="1:11" x14ac:dyDescent="0.25">
      <c r="A33" s="73" t="s">
        <v>36</v>
      </c>
      <c r="B33" s="70"/>
      <c r="C33" s="70"/>
      <c r="D33" s="70"/>
      <c r="E33" s="70"/>
      <c r="F33" s="70"/>
      <c r="G33" s="70"/>
      <c r="H33" s="70"/>
      <c r="I33" s="22"/>
      <c r="J33" s="22"/>
      <c r="K33" s="22"/>
    </row>
    <row r="34" spans="1:11" x14ac:dyDescent="0.25">
      <c r="A34" s="73" t="s">
        <v>37</v>
      </c>
      <c r="B34" s="70"/>
      <c r="C34" s="70"/>
      <c r="D34" s="70"/>
      <c r="E34" s="70"/>
      <c r="F34" s="70"/>
      <c r="G34" s="70"/>
      <c r="H34" s="70"/>
      <c r="I34" s="22"/>
      <c r="J34" s="22"/>
      <c r="K34" s="22"/>
    </row>
    <row r="35" spans="1:11" x14ac:dyDescent="0.25">
      <c r="A35" s="73" t="s">
        <v>38</v>
      </c>
      <c r="B35" s="70"/>
      <c r="C35" s="70"/>
      <c r="D35" s="70"/>
      <c r="E35" s="70"/>
      <c r="F35" s="70"/>
      <c r="G35" s="70"/>
      <c r="H35" s="70"/>
      <c r="I35" s="22"/>
      <c r="J35" s="22"/>
      <c r="K35" s="22"/>
    </row>
    <row r="36" spans="1:11" x14ac:dyDescent="0.25">
      <c r="A36" s="73" t="s">
        <v>39</v>
      </c>
      <c r="B36" s="70"/>
      <c r="C36" s="70"/>
      <c r="D36" s="70"/>
      <c r="E36" s="70"/>
      <c r="F36" s="70"/>
      <c r="G36" s="70"/>
      <c r="H36" s="70"/>
      <c r="I36" s="22"/>
      <c r="J36" s="22"/>
      <c r="K36" s="22"/>
    </row>
    <row r="37" spans="1:11" x14ac:dyDescent="0.25">
      <c r="A37" s="73" t="s">
        <v>40</v>
      </c>
      <c r="B37" s="70"/>
      <c r="C37" s="70"/>
      <c r="D37" s="70"/>
      <c r="E37" s="70"/>
      <c r="F37" s="70"/>
      <c r="G37" s="70"/>
      <c r="H37" s="70"/>
      <c r="I37" s="22"/>
      <c r="J37" s="22"/>
      <c r="K37" s="22"/>
    </row>
    <row r="38" spans="1:11" x14ac:dyDescent="0.25">
      <c r="A38" s="73" t="s">
        <v>41</v>
      </c>
      <c r="B38" s="70"/>
      <c r="C38" s="70"/>
      <c r="D38" s="70"/>
      <c r="E38" s="70"/>
      <c r="F38" s="70"/>
      <c r="G38" s="70"/>
      <c r="H38" s="70"/>
      <c r="I38" s="22"/>
      <c r="J38" s="22"/>
      <c r="K38" s="22"/>
    </row>
    <row r="39" spans="1:11" x14ac:dyDescent="0.25">
      <c r="A39" s="73" t="s">
        <v>42</v>
      </c>
      <c r="B39" s="70"/>
      <c r="C39" s="70"/>
      <c r="D39" s="70"/>
      <c r="E39" s="70"/>
      <c r="F39" s="70"/>
      <c r="G39" s="70"/>
      <c r="H39" s="70"/>
      <c r="I39" s="22"/>
      <c r="J39" s="22"/>
      <c r="K39" s="22"/>
    </row>
    <row r="40" spans="1:11" x14ac:dyDescent="0.25">
      <c r="A40" s="73" t="s">
        <v>43</v>
      </c>
      <c r="B40" s="70"/>
      <c r="C40" s="70"/>
      <c r="D40" s="70"/>
      <c r="E40" s="70"/>
      <c r="F40" s="70"/>
      <c r="G40" s="70"/>
      <c r="H40" s="70"/>
      <c r="I40" s="22"/>
      <c r="J40" s="22"/>
      <c r="K40" s="22"/>
    </row>
    <row r="41" spans="1:11" x14ac:dyDescent="0.25">
      <c r="A41" s="73" t="s">
        <v>44</v>
      </c>
      <c r="B41" s="70"/>
      <c r="C41" s="70"/>
      <c r="D41" s="70"/>
      <c r="E41" s="70"/>
      <c r="F41" s="70"/>
      <c r="G41" s="70"/>
      <c r="H41" s="70"/>
      <c r="I41" s="22"/>
      <c r="J41" s="22"/>
      <c r="K41" s="22"/>
    </row>
    <row r="42" spans="1:11" x14ac:dyDescent="0.25">
      <c r="A42" s="73" t="s">
        <v>45</v>
      </c>
      <c r="B42" s="70"/>
      <c r="C42" s="70"/>
      <c r="D42" s="70"/>
      <c r="E42" s="70"/>
      <c r="F42" s="70"/>
      <c r="G42" s="70"/>
      <c r="H42" s="70"/>
      <c r="I42" s="22"/>
      <c r="J42" s="22"/>
      <c r="K42" s="22"/>
    </row>
    <row r="43" spans="1:11" x14ac:dyDescent="0.25">
      <c r="A43" s="73" t="s">
        <v>46</v>
      </c>
      <c r="B43" s="70"/>
      <c r="C43" s="70"/>
      <c r="D43" s="70"/>
      <c r="E43" s="70"/>
      <c r="F43" s="70"/>
      <c r="G43" s="70"/>
      <c r="H43" s="70"/>
      <c r="I43" s="22"/>
      <c r="J43" s="22"/>
      <c r="K43" s="22"/>
    </row>
    <row r="44" spans="1:11" x14ac:dyDescent="0.25">
      <c r="A44" s="73" t="s">
        <v>47</v>
      </c>
      <c r="B44" s="70"/>
      <c r="C44" s="70"/>
      <c r="D44" s="70"/>
      <c r="E44" s="70"/>
      <c r="F44" s="70"/>
      <c r="G44" s="70"/>
      <c r="H44" s="70"/>
      <c r="I44" s="22"/>
      <c r="J44" s="22"/>
      <c r="K44" s="22"/>
    </row>
    <row r="45" spans="1:11" x14ac:dyDescent="0.25">
      <c r="A45" s="73" t="s">
        <v>48</v>
      </c>
      <c r="B45" s="70"/>
      <c r="C45" s="70"/>
      <c r="D45" s="70"/>
      <c r="E45" s="70"/>
      <c r="F45" s="70"/>
      <c r="G45" s="70"/>
      <c r="H45" s="70"/>
      <c r="I45" s="22"/>
      <c r="J45" s="22"/>
      <c r="K45" s="22"/>
    </row>
    <row r="46" spans="1:11" x14ac:dyDescent="0.25">
      <c r="A46" s="73" t="s">
        <v>49</v>
      </c>
      <c r="B46" s="70"/>
      <c r="C46" s="70"/>
      <c r="D46" s="70"/>
      <c r="E46" s="70"/>
      <c r="F46" s="70"/>
      <c r="G46" s="70"/>
      <c r="H46" s="70"/>
      <c r="I46" s="22"/>
      <c r="J46" s="22"/>
      <c r="K46" s="22"/>
    </row>
    <row r="47" spans="1:11" x14ac:dyDescent="0.25">
      <c r="A47" s="73" t="s">
        <v>50</v>
      </c>
      <c r="B47" s="70"/>
      <c r="C47" s="70"/>
      <c r="D47" s="70"/>
      <c r="E47" s="70"/>
      <c r="F47" s="70"/>
      <c r="G47" s="70"/>
      <c r="H47" s="70"/>
      <c r="I47" s="22"/>
      <c r="J47" s="22"/>
      <c r="K47" s="22"/>
    </row>
    <row r="48" spans="1:11" x14ac:dyDescent="0.25">
      <c r="A48" s="73" t="s">
        <v>51</v>
      </c>
      <c r="B48" s="70"/>
      <c r="C48" s="70"/>
      <c r="D48" s="70"/>
      <c r="E48" s="70"/>
      <c r="F48" s="70"/>
      <c r="G48" s="70"/>
      <c r="H48" s="70"/>
      <c r="I48" s="22"/>
      <c r="J48" s="22"/>
      <c r="K48" s="22"/>
    </row>
    <row r="49" spans="1:11" x14ac:dyDescent="0.25">
      <c r="A49" s="73" t="s">
        <v>52</v>
      </c>
      <c r="B49" s="70"/>
      <c r="C49" s="70"/>
      <c r="D49" s="70"/>
      <c r="E49" s="70"/>
      <c r="F49" s="70"/>
      <c r="G49" s="70"/>
      <c r="H49" s="70"/>
      <c r="I49" s="22"/>
      <c r="J49" s="22"/>
      <c r="K49" s="22"/>
    </row>
    <row r="50" spans="1:11" x14ac:dyDescent="0.25">
      <c r="A50" s="73" t="s">
        <v>53</v>
      </c>
      <c r="B50" s="70"/>
      <c r="C50" s="70"/>
      <c r="D50" s="70"/>
      <c r="E50" s="70"/>
      <c r="F50" s="70"/>
      <c r="G50" s="70"/>
      <c r="H50" s="70"/>
    </row>
    <row r="51" spans="1:11" x14ac:dyDescent="0.25">
      <c r="A51" s="73" t="s">
        <v>54</v>
      </c>
      <c r="B51" s="70"/>
      <c r="C51" s="70"/>
      <c r="D51" s="70"/>
      <c r="E51" s="70"/>
      <c r="F51" s="70"/>
      <c r="G51" s="70"/>
      <c r="H51" s="70"/>
    </row>
  </sheetData>
  <sheetProtection algorithmName="SHA-512" hashValue="DFh0dhluFPB0IjPJedY2ImAa5NY4ow1l4ZxsTnJvFtzGb5ChuEsO//UL+u4pmpPhRCrDKGr3e0mGDZ0XMN/Giw==" saltValue="Cs/JJyVq+Gj4yc5+myA2Pg==" spinCount="100000" sheet="1" objects="1" scenarios="1"/>
  <mergeCells count="1">
    <mergeCell ref="J7:K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Options!$A$1:$A$12</xm:f>
          </x14:formula1>
          <xm:sqref>B4:H51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O25"/>
  <sheetViews>
    <sheetView showGridLines="0" topLeftCell="B1" workbookViewId="0">
      <selection activeCell="I28" sqref="I28"/>
    </sheetView>
  </sheetViews>
  <sheetFormatPr baseColWidth="10" defaultRowHeight="15" x14ac:dyDescent="0.25"/>
  <cols>
    <col min="8" max="8" width="8.85546875" customWidth="1"/>
  </cols>
  <sheetData>
    <row r="1" spans="15:15" ht="14.45" customHeight="1" x14ac:dyDescent="0.25">
      <c r="O1" s="22" t="str">
        <f>CONCATENATE('A concatener'!$I$4,'A concatener'!$I$1,IF('Tableau hebdomadaire'!B17&lt;'Tableau hebdomadaire'!B2,"moins ",IF('Tableau hebdomadaire'!B2='Tableau hebdomadaire'!B17,"autant ","plus ")),'A concatener'!$I$2,'A concatener'!A3,'A concatener'!$E$2)</f>
        <v xml:space="preserve">En comparaison avec la semaine 1, vous prévoyez de passer autant de temps à travailler. </v>
      </c>
    </row>
    <row r="2" spans="15:15" x14ac:dyDescent="0.25">
      <c r="O2" s="22" t="str">
        <f>CONCATENATE('A concatener'!I4,'A concatener'!$I$1,IF('Tableau hebdomadaire'!B18&lt;'Tableau hebdomadaire'!B3,"moins ",IF('Tableau hebdomadaire'!B3='Tableau hebdomadaire'!B18,"autant ","plus ")),'A concatener'!$I$2,'A concatener'!A4,'A concatener'!$E$2)</f>
        <v xml:space="preserve">En comparaison avec la semaine 1, vous prévoyez de passer autant de temps à dormir. </v>
      </c>
    </row>
    <row r="3" spans="15:15" x14ac:dyDescent="0.25">
      <c r="O3" s="22" t="str">
        <f>CONCATENATE('A concatener'!I4,'A concatener'!$I$1,IF('Tableau hebdomadaire'!B19&lt;'Tableau hebdomadaire'!B4,"moins ",IF('Tableau hebdomadaire'!B4='Tableau hebdomadaire'!B19,"autant ","plus ")),'A concatener'!$I$2,'A concatener'!A5,'A concatener'!$E$2)</f>
        <v xml:space="preserve">En comparaison avec la semaine 1, vous prévoyez de passer autant de temps à vous occuper de votre chez vous. </v>
      </c>
    </row>
    <row r="4" spans="15:15" x14ac:dyDescent="0.25">
      <c r="O4" s="22" t="str">
        <f>CONCATENATE('A concatener'!I4,'A concatener'!$I$1,IF('Tableau hebdomadaire'!B20&lt;'Tableau hebdomadaire'!B5,"moins ",IF('Tableau hebdomadaire'!B5='Tableau hebdomadaire'!B20,"autant ","plus ")),'A concatener'!$I$2,'A concatener'!A6,'A concatener'!$E$2)</f>
        <v xml:space="preserve">En comparaison avec la semaine 1, vous prévoyez de passer autant de temps à prendre du temps pour vous (activités récréatives). </v>
      </c>
    </row>
    <row r="5" spans="15:15" x14ac:dyDescent="0.25">
      <c r="O5" s="22" t="str">
        <f>CONCATENATE('A concatener'!I4,'A concatener'!$I$1,IF('Tableau hebdomadaire'!B21&lt;'Tableau hebdomadaire'!B6,"moins ",IF('Tableau hebdomadaire'!B6='Tableau hebdomadaire'!B21,"autant ","plus ")),'A concatener'!$I$2,'A concatener'!A7,'A concatener'!$E$2)</f>
        <v xml:space="preserve">En comparaison avec la semaine 1, vous prévoyez de passer autant de temps à préparer des plats et manger. </v>
      </c>
    </row>
    <row r="6" spans="15:15" x14ac:dyDescent="0.25">
      <c r="O6" s="22" t="str">
        <f>CONCATENATE('A concatener'!I4,'A concatener'!$I$1,IF('Tableau hebdomadaire'!B22&lt;'Tableau hebdomadaire'!B7,"moins ",IF('Tableau hebdomadaire'!B7='Tableau hebdomadaire'!B22,"autant ","plus ")),'A concatener'!$I$2,'A concatener'!A8,'A concatener'!$E$2)</f>
        <v xml:space="preserve">En comparaison avec la semaine 1, vous prévoyez de passer autant de temps à vous laver ou prendre soin de vous de manière générale. </v>
      </c>
    </row>
    <row r="7" spans="15:15" x14ac:dyDescent="0.25">
      <c r="O7" s="22" t="str">
        <f>CONCATENATE('A concatener'!I4,'A concatener'!$I$1,IF('Tableau hebdomadaire'!B23&lt;'Tableau hebdomadaire'!B8,"moins ",IF('Tableau hebdomadaire'!B8='Tableau hebdomadaire'!B23,"autant ","plus ")),'A concatener'!$I$2,'A concatener'!A9,'A concatener'!$E$2)</f>
        <v xml:space="preserve">En comparaison avec la semaine 1, vous prévoyez de passer autant de temps dans les transports. </v>
      </c>
    </row>
    <row r="8" spans="15:15" ht="14.45" customHeight="1" x14ac:dyDescent="0.25">
      <c r="O8" s="22" t="str">
        <f>CONCATENATE('A concatener'!I4,'A concatener'!$I$1,IF('Tableau hebdomadaire'!B24&lt;'Tableau hebdomadaire'!B9,"moins ",IF('Tableau hebdomadaire'!B9='Tableau hebdomadaire'!B24,"autant ","plus ")),'A concatener'!$I$2,'A concatener'!A10,'A concatener'!$E$2)</f>
        <v xml:space="preserve">En comparaison avec la semaine 1, vous prévoyez de passer autant de temps à passer du temps en famille. </v>
      </c>
    </row>
    <row r="9" spans="15:15" x14ac:dyDescent="0.25">
      <c r="O9" s="22" t="str">
        <f>CONCATENATE('A concatener'!I4,'A concatener'!$I$1,IF('Tableau hebdomadaire'!B25&lt;'Tableau hebdomadaire'!B10,"moins ",IF('Tableau hebdomadaire'!B10='Tableau hebdomadaire'!B25,"autant ","plus ")),'A concatener'!$I$2,'A concatener'!A11,'A concatener'!$E$2)</f>
        <v xml:space="preserve">En comparaison avec la semaine 1, vous prévoyez de passer autant de temps à faires du shopping pour diverses choses. </v>
      </c>
    </row>
    <row r="10" spans="15:15" x14ac:dyDescent="0.25">
      <c r="O10" s="22" t="str">
        <f>CONCATENATE('A concatener'!I4,'A concatener'!$I$1,IF('Tableau hebdomadaire'!B26&lt;'Tableau hebdomadaire'!B11,"moins ",IF('Tableau hebdomadaire'!B11='Tableau hebdomadaire'!B26,"autant ","plus ")),'A concatener'!$I$2,'A concatener'!A12,'A concatener'!$E$2)</f>
        <v xml:space="preserve">En comparaison avec la semaine 1, vous prévoyez de passer autant de temps à regarder la télévision (ou autre écran!). </v>
      </c>
    </row>
    <row r="11" spans="15:15" x14ac:dyDescent="0.25">
      <c r="O11" s="22" t="str">
        <f>CONCATENATE('A concatener'!I4,'A concatener'!$I$1,IF('Tableau hebdomadaire'!B27&lt;'Tableau hebdomadaire'!B12,"moins ",IF('Tableau hebdomadaire'!B12='Tableau hebdomadaire'!B27,"autant ","plus ")),'A concatener'!$I$2,'A concatener'!A13,'A concatener'!$E$2)</f>
        <v xml:space="preserve">En comparaison avec la semaine 1, vous prévoyez de passer autant de temps lors de rdv personnels divers. </v>
      </c>
    </row>
    <row r="12" spans="15:15" x14ac:dyDescent="0.25">
      <c r="O12" s="22" t="str">
        <f>CONCATENATE('A concatener'!I4,'A concatener'!$I$1,IF('Tableau hebdomadaire'!B28&lt;'Tableau hebdomadaire'!B13,"moins ",IF('Tableau hebdomadaire'!B13='Tableau hebdomadaire'!B28,"autant ","plus ")),'A concatener'!$I$2,'A concatener'!A14)</f>
        <v>En comparaison avec la semaine 1, vous prévoyez de passer autant de temps à faire autre chose que toutes les activités précédentes!</v>
      </c>
    </row>
    <row r="13" spans="15:15" x14ac:dyDescent="0.25">
      <c r="O13" s="22"/>
    </row>
    <row r="14" spans="15:15" ht="14.45" customHeight="1" x14ac:dyDescent="0.25">
      <c r="O14" s="22" t="str">
        <f>CONCATENATE('A concatener'!$I$5,'A concatener'!$I$1,IF('Tableau hebdomadaire'!B17&lt;'Tableau hebdomadaire'!E2,"moins ",IF('Tableau hebdomadaire'!B17='Tableau hebdomadaire'!E2,"autant ","plus ")),'A concatener'!$I$2,'A concatener'!A3,'A concatener'!$E$2)</f>
        <v xml:space="preserve">En comparaison avec la semaine 2, vous prévoyez de passer autant de temps à travailler. </v>
      </c>
    </row>
    <row r="15" spans="15:15" x14ac:dyDescent="0.25">
      <c r="O15" s="22" t="str">
        <f>CONCATENATE('A concatener'!$I$5,'A concatener'!$I$1,IF('Tableau hebdomadaire'!B18&lt;'Tableau hebdomadaire'!E3,"moins ",IF('Tableau hebdomadaire'!B18='Tableau hebdomadaire'!E3,"autant ","plus ")),'A concatener'!$I$2,'A concatener'!A4,'A concatener'!$E$2)</f>
        <v xml:space="preserve">En comparaison avec la semaine 2, vous prévoyez de passer autant de temps à dormir. </v>
      </c>
    </row>
    <row r="16" spans="15:15" x14ac:dyDescent="0.25">
      <c r="O16" s="22" t="str">
        <f>CONCATENATE('A concatener'!$I$5,'A concatener'!$I$1,IF('Tableau hebdomadaire'!B19&lt;'Tableau hebdomadaire'!E4,"moins ",IF('Tableau hebdomadaire'!B19='Tableau hebdomadaire'!E4,"autant ","plus ")),'A concatener'!$I$2,'A concatener'!A5,'A concatener'!$E$2)</f>
        <v xml:space="preserve">En comparaison avec la semaine 2, vous prévoyez de passer autant de temps à vous occuper de votre chez vous. </v>
      </c>
    </row>
    <row r="17" spans="15:15" x14ac:dyDescent="0.25">
      <c r="O17" s="22" t="str">
        <f>CONCATENATE('A concatener'!$I$5,'A concatener'!$I$1,IF('Tableau hebdomadaire'!B20&lt;'Tableau hebdomadaire'!E5,"moins ",IF('Tableau hebdomadaire'!B20='Tableau hebdomadaire'!E5,"autant ","plus ")),'A concatener'!$I$2,'A concatener'!A6,'A concatener'!$E$2)</f>
        <v xml:space="preserve">En comparaison avec la semaine 2, vous prévoyez de passer autant de temps à prendre du temps pour vous (activités récréatives). </v>
      </c>
    </row>
    <row r="18" spans="15:15" x14ac:dyDescent="0.25">
      <c r="O18" s="22" t="str">
        <f>CONCATENATE('A concatener'!$I$5,'A concatener'!$I$1,IF('Tableau hebdomadaire'!B21&lt;'Tableau hebdomadaire'!E6,"moins ",IF('Tableau hebdomadaire'!B21='Tableau hebdomadaire'!E6,"autant ","plus ")),'A concatener'!$I$2,'A concatener'!A7,'A concatener'!$E$2)</f>
        <v xml:space="preserve">En comparaison avec la semaine 2, vous prévoyez de passer autant de temps à préparer des plats et manger. </v>
      </c>
    </row>
    <row r="19" spans="15:15" x14ac:dyDescent="0.25">
      <c r="O19" s="22" t="str">
        <f>CONCATENATE('A concatener'!$I$5,'A concatener'!$I$1,IF('Tableau hebdomadaire'!B22&lt;'Tableau hebdomadaire'!E7,"moins ",IF('Tableau hebdomadaire'!B22='Tableau hebdomadaire'!E7,"autant ","plus ")),'A concatener'!$I$2,'A concatener'!A8,'A concatener'!$E$2)</f>
        <v xml:space="preserve">En comparaison avec la semaine 2, vous prévoyez de passer autant de temps à vous laver ou prendre soin de vous de manière générale. </v>
      </c>
    </row>
    <row r="20" spans="15:15" x14ac:dyDescent="0.25">
      <c r="O20" s="22" t="str">
        <f>CONCATENATE('A concatener'!$I$5,'A concatener'!$I$1,IF('Tableau hebdomadaire'!B23&lt;'Tableau hebdomadaire'!E8,"moins ",IF('Tableau hebdomadaire'!B23='Tableau hebdomadaire'!E8,"autant ","plus ")),'A concatener'!$I$2,'A concatener'!A9,'A concatener'!$E$2)</f>
        <v xml:space="preserve">En comparaison avec la semaine 2, vous prévoyez de passer autant de temps dans les transports. </v>
      </c>
    </row>
    <row r="21" spans="15:15" x14ac:dyDescent="0.25">
      <c r="O21" s="22" t="str">
        <f>CONCATENATE('A concatener'!$I$5,'A concatener'!$I$1,IF('Tableau hebdomadaire'!B24&lt;'Tableau hebdomadaire'!E9,"moins ",IF('Tableau hebdomadaire'!B24='Tableau hebdomadaire'!E9,"autant ","plus ")),'A concatener'!$I$2,'A concatener'!A10,'A concatener'!$E$2)</f>
        <v xml:space="preserve">En comparaison avec la semaine 2, vous prévoyez de passer autant de temps à passer du temps en famille. </v>
      </c>
    </row>
    <row r="22" spans="15:15" x14ac:dyDescent="0.25">
      <c r="O22" s="22" t="str">
        <f>CONCATENATE('A concatener'!$I$5,'A concatener'!$I$1,IF('Tableau hebdomadaire'!B25&lt;'Tableau hebdomadaire'!E10,"moins ",IF('Tableau hebdomadaire'!B25='Tableau hebdomadaire'!E10,"autant ","plus ")),'A concatener'!$I$2,'A concatener'!A11,'A concatener'!$E$2)</f>
        <v xml:space="preserve">En comparaison avec la semaine 2, vous prévoyez de passer autant de temps à faires du shopping pour diverses choses. </v>
      </c>
    </row>
    <row r="23" spans="15:15" x14ac:dyDescent="0.25">
      <c r="O23" s="22" t="str">
        <f>CONCATENATE('A concatener'!$I$5,'A concatener'!$I$1,IF('Tableau hebdomadaire'!B26&lt;'Tableau hebdomadaire'!E11,"moins ",IF('Tableau hebdomadaire'!B26='Tableau hebdomadaire'!E11,"autant ","plus ")),'A concatener'!$I$2,'A concatener'!A12,'A concatener'!$E$2)</f>
        <v xml:space="preserve">En comparaison avec la semaine 2, vous prévoyez de passer autant de temps à regarder la télévision (ou autre écran!). </v>
      </c>
    </row>
    <row r="24" spans="15:15" x14ac:dyDescent="0.25">
      <c r="O24" s="22" t="str">
        <f>CONCATENATE('A concatener'!$I$5,'A concatener'!$I$1,IF('Tableau hebdomadaire'!B27&lt;'Tableau hebdomadaire'!E12,"moins ",IF('Tableau hebdomadaire'!B27='Tableau hebdomadaire'!E12,"autant ","plus ")),'A concatener'!$I$2,'A concatener'!A13,'A concatener'!$E$2)</f>
        <v xml:space="preserve">En comparaison avec la semaine 2, vous prévoyez de passer autant de temps lors de rdv personnels divers. </v>
      </c>
    </row>
    <row r="25" spans="15:15" x14ac:dyDescent="0.25">
      <c r="O25" s="22" t="str">
        <f>CONCATENATE('A concatener'!$I$5,'A concatener'!$I$1,IF('Tableau hebdomadaire'!B28&lt;'Tableau hebdomadaire'!E13,"moins ",IF('Tableau hebdomadaire'!B28='Tableau hebdomadaire'!E13,"autant ","plus ")),'A concatener'!$I$2,'A concatener'!A14)</f>
        <v>En comparaison avec la semaine 2, vous prévoyez de passer autant de temps à faire autre chose que toutes les activités précédentes!</v>
      </c>
    </row>
  </sheetData>
  <sheetProtection algorithmName="SHA-512" hashValue="wG6lu61Bojwgl0C5LsmLzWfMXqB5M2+2UvoXtvzzVxridIxvyuE3E6y9nHoCm+uDEsVtyvBhn9OgpymiOOM/Hg==" saltValue="WfG7lO2f9naajV/dPgU6J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5"/>
  <sheetViews>
    <sheetView showGridLines="0" workbookViewId="0">
      <selection activeCell="B4" sqref="B4"/>
    </sheetView>
  </sheetViews>
  <sheetFormatPr baseColWidth="10" defaultRowHeight="15" x14ac:dyDescent="0.25"/>
  <cols>
    <col min="1" max="1" width="11.42578125" style="42"/>
    <col min="2" max="8" width="17" style="39" customWidth="1"/>
    <col min="9" max="9" width="3.85546875" customWidth="1"/>
  </cols>
  <sheetData>
    <row r="1" spans="1:10" ht="21" x14ac:dyDescent="0.35">
      <c r="A1" s="71" t="s">
        <v>141</v>
      </c>
      <c r="D1" s="43" t="s">
        <v>143</v>
      </c>
    </row>
    <row r="3" spans="1:10" s="38" customFormat="1" ht="30.75" customHeight="1" x14ac:dyDescent="0.2">
      <c r="A3" s="72" t="s">
        <v>68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J3" s="69" t="s">
        <v>152</v>
      </c>
    </row>
    <row r="4" spans="1:10" x14ac:dyDescent="0.25">
      <c r="A4" s="73" t="s">
        <v>9</v>
      </c>
      <c r="B4" s="105"/>
      <c r="C4" s="105"/>
      <c r="D4" s="105"/>
      <c r="E4" s="105"/>
      <c r="F4" s="105"/>
      <c r="G4" s="105"/>
      <c r="H4" s="105"/>
      <c r="J4" s="69" t="s">
        <v>99</v>
      </c>
    </row>
    <row r="5" spans="1:10" x14ac:dyDescent="0.25">
      <c r="A5" s="73" t="s">
        <v>10</v>
      </c>
      <c r="B5" s="105"/>
      <c r="C5" s="105"/>
      <c r="D5" s="105"/>
      <c r="E5" s="105"/>
      <c r="F5" s="105"/>
      <c r="G5" s="105"/>
      <c r="H5" s="105"/>
      <c r="J5" s="69" t="s">
        <v>154</v>
      </c>
    </row>
    <row r="6" spans="1:10" x14ac:dyDescent="0.25">
      <c r="A6" s="73" t="s">
        <v>11</v>
      </c>
      <c r="B6" s="105"/>
      <c r="C6" s="105"/>
      <c r="D6" s="105"/>
      <c r="E6" s="105"/>
      <c r="F6" s="105"/>
      <c r="G6" s="105"/>
      <c r="H6" s="105"/>
      <c r="J6" s="69" t="s">
        <v>155</v>
      </c>
    </row>
    <row r="7" spans="1:10" x14ac:dyDescent="0.25">
      <c r="A7" s="73" t="s">
        <v>12</v>
      </c>
      <c r="B7" s="105"/>
      <c r="C7" s="105"/>
      <c r="D7" s="105"/>
      <c r="E7" s="105"/>
      <c r="F7" s="105"/>
      <c r="G7" s="105"/>
      <c r="H7" s="105"/>
    </row>
    <row r="8" spans="1:10" x14ac:dyDescent="0.25">
      <c r="A8" s="73" t="s">
        <v>13</v>
      </c>
      <c r="B8" s="105"/>
      <c r="C8" s="105"/>
      <c r="D8" s="105"/>
      <c r="E8" s="105"/>
      <c r="F8" s="105"/>
      <c r="G8" s="105"/>
      <c r="H8" s="105"/>
    </row>
    <row r="9" spans="1:10" x14ac:dyDescent="0.25">
      <c r="A9" s="73" t="s">
        <v>14</v>
      </c>
      <c r="B9" s="105"/>
      <c r="C9" s="105"/>
      <c r="D9" s="105"/>
      <c r="E9" s="105"/>
      <c r="F9" s="105"/>
      <c r="G9" s="105"/>
      <c r="H9" s="105"/>
    </row>
    <row r="10" spans="1:10" x14ac:dyDescent="0.25">
      <c r="A10" s="73" t="s">
        <v>15</v>
      </c>
      <c r="B10" s="105"/>
      <c r="C10" s="105"/>
      <c r="D10" s="105"/>
      <c r="E10" s="105"/>
      <c r="F10" s="105"/>
      <c r="G10" s="105"/>
      <c r="H10" s="105"/>
    </row>
    <row r="11" spans="1:10" x14ac:dyDescent="0.25">
      <c r="A11" s="73" t="s">
        <v>16</v>
      </c>
      <c r="B11" s="105"/>
      <c r="C11" s="105"/>
      <c r="D11" s="105"/>
      <c r="E11" s="105"/>
      <c r="F11" s="105"/>
      <c r="G11" s="105"/>
      <c r="H11" s="105"/>
    </row>
    <row r="12" spans="1:10" x14ac:dyDescent="0.25">
      <c r="A12" s="73" t="s">
        <v>7</v>
      </c>
      <c r="B12" s="105"/>
      <c r="C12" s="105"/>
      <c r="D12" s="105"/>
      <c r="E12" s="105"/>
      <c r="F12" s="105"/>
      <c r="G12" s="105"/>
      <c r="H12" s="105"/>
    </row>
    <row r="13" spans="1:10" x14ac:dyDescent="0.25">
      <c r="A13" s="73" t="s">
        <v>8</v>
      </c>
      <c r="B13" s="105"/>
      <c r="C13" s="105"/>
      <c r="D13" s="105"/>
      <c r="E13" s="105"/>
      <c r="F13" s="105"/>
      <c r="G13" s="105"/>
      <c r="H13" s="105"/>
    </row>
    <row r="14" spans="1:10" x14ac:dyDescent="0.25">
      <c r="A14" s="73" t="s">
        <v>17</v>
      </c>
      <c r="B14" s="105"/>
      <c r="C14" s="105"/>
      <c r="D14" s="105"/>
      <c r="E14" s="105"/>
      <c r="F14" s="105"/>
      <c r="G14" s="105"/>
      <c r="H14" s="105"/>
    </row>
    <row r="15" spans="1:10" x14ac:dyDescent="0.25">
      <c r="A15" s="73" t="s">
        <v>18</v>
      </c>
      <c r="B15" s="105"/>
      <c r="C15" s="105"/>
      <c r="D15" s="105"/>
      <c r="E15" s="105"/>
      <c r="F15" s="105"/>
      <c r="G15" s="105"/>
      <c r="H15" s="105"/>
    </row>
    <row r="16" spans="1:10" x14ac:dyDescent="0.25">
      <c r="A16" s="73" t="s">
        <v>19</v>
      </c>
      <c r="B16" s="105"/>
      <c r="C16" s="105"/>
      <c r="D16" s="105"/>
      <c r="E16" s="105"/>
      <c r="F16" s="105"/>
      <c r="G16" s="105"/>
      <c r="H16" s="105"/>
    </row>
    <row r="17" spans="1:8" x14ac:dyDescent="0.25">
      <c r="A17" s="73" t="s">
        <v>20</v>
      </c>
      <c r="B17" s="105"/>
      <c r="C17" s="105"/>
      <c r="D17" s="105"/>
      <c r="E17" s="105"/>
      <c r="F17" s="105"/>
      <c r="G17" s="105"/>
      <c r="H17" s="105"/>
    </row>
    <row r="18" spans="1:8" x14ac:dyDescent="0.25">
      <c r="A18" s="73" t="s">
        <v>21</v>
      </c>
      <c r="B18" s="105"/>
      <c r="C18" s="105"/>
      <c r="D18" s="105"/>
      <c r="E18" s="105"/>
      <c r="F18" s="105"/>
      <c r="G18" s="105"/>
      <c r="H18" s="105"/>
    </row>
    <row r="19" spans="1:8" x14ac:dyDescent="0.25">
      <c r="A19" s="73" t="s">
        <v>22</v>
      </c>
      <c r="B19" s="105"/>
      <c r="C19" s="105"/>
      <c r="D19" s="105"/>
      <c r="E19" s="105"/>
      <c r="F19" s="105"/>
      <c r="G19" s="105"/>
      <c r="H19" s="105"/>
    </row>
    <row r="20" spans="1:8" x14ac:dyDescent="0.25">
      <c r="A20" s="73" t="s">
        <v>23</v>
      </c>
      <c r="B20" s="105"/>
      <c r="C20" s="105"/>
      <c r="D20" s="105"/>
      <c r="E20" s="105"/>
      <c r="F20" s="105"/>
      <c r="G20" s="105"/>
      <c r="H20" s="105"/>
    </row>
    <row r="21" spans="1:8" x14ac:dyDescent="0.25">
      <c r="A21" s="73" t="s">
        <v>24</v>
      </c>
      <c r="B21" s="105"/>
      <c r="C21" s="105"/>
      <c r="D21" s="105"/>
      <c r="E21" s="105"/>
      <c r="F21" s="105"/>
      <c r="G21" s="105"/>
      <c r="H21" s="105"/>
    </row>
    <row r="22" spans="1:8" x14ac:dyDescent="0.25">
      <c r="A22" s="73" t="s">
        <v>25</v>
      </c>
      <c r="B22" s="105"/>
      <c r="C22" s="105"/>
      <c r="D22" s="105"/>
      <c r="E22" s="105"/>
      <c r="F22" s="105"/>
      <c r="G22" s="105"/>
      <c r="H22" s="105"/>
    </row>
    <row r="23" spans="1:8" x14ac:dyDescent="0.25">
      <c r="A23" s="73" t="s">
        <v>26</v>
      </c>
      <c r="B23" s="105"/>
      <c r="C23" s="105"/>
      <c r="D23" s="105"/>
      <c r="E23" s="105"/>
      <c r="F23" s="105"/>
      <c r="G23" s="105"/>
      <c r="H23" s="105"/>
    </row>
    <row r="24" spans="1:8" x14ac:dyDescent="0.25">
      <c r="A24" s="73" t="s">
        <v>27</v>
      </c>
      <c r="B24" s="105"/>
      <c r="C24" s="105"/>
      <c r="D24" s="105"/>
      <c r="E24" s="105"/>
      <c r="F24" s="105"/>
      <c r="G24" s="105"/>
      <c r="H24" s="105"/>
    </row>
    <row r="25" spans="1:8" x14ac:dyDescent="0.25">
      <c r="A25" s="73" t="s">
        <v>28</v>
      </c>
      <c r="B25" s="105"/>
      <c r="C25" s="105"/>
      <c r="D25" s="105"/>
      <c r="E25" s="105"/>
      <c r="F25" s="105"/>
      <c r="G25" s="105"/>
      <c r="H25" s="105"/>
    </row>
    <row r="26" spans="1:8" x14ac:dyDescent="0.25">
      <c r="A26" s="73" t="s">
        <v>29</v>
      </c>
      <c r="B26" s="105"/>
      <c r="C26" s="105"/>
      <c r="D26" s="105"/>
      <c r="E26" s="105"/>
      <c r="F26" s="105"/>
      <c r="G26" s="105"/>
      <c r="H26" s="105"/>
    </row>
    <row r="27" spans="1:8" x14ac:dyDescent="0.25">
      <c r="A27" s="73" t="s">
        <v>30</v>
      </c>
      <c r="B27" s="105"/>
      <c r="C27" s="105"/>
      <c r="D27" s="105"/>
      <c r="E27" s="105"/>
      <c r="F27" s="105"/>
      <c r="G27" s="105"/>
      <c r="H27" s="105"/>
    </row>
    <row r="28" spans="1:8" x14ac:dyDescent="0.25">
      <c r="A28" s="73" t="s">
        <v>31</v>
      </c>
      <c r="B28" s="105"/>
      <c r="C28" s="105"/>
      <c r="D28" s="105"/>
      <c r="E28" s="105"/>
      <c r="F28" s="105"/>
      <c r="G28" s="105"/>
      <c r="H28" s="105"/>
    </row>
    <row r="29" spans="1:8" x14ac:dyDescent="0.25">
      <c r="A29" s="73" t="s">
        <v>32</v>
      </c>
      <c r="B29" s="105"/>
      <c r="C29" s="105"/>
      <c r="D29" s="105"/>
      <c r="E29" s="105"/>
      <c r="F29" s="105"/>
      <c r="G29" s="105"/>
      <c r="H29" s="105"/>
    </row>
    <row r="30" spans="1:8" x14ac:dyDescent="0.25">
      <c r="A30" s="73" t="s">
        <v>33</v>
      </c>
      <c r="B30" s="105"/>
      <c r="C30" s="105"/>
      <c r="D30" s="105"/>
      <c r="E30" s="105"/>
      <c r="F30" s="105"/>
      <c r="G30" s="105"/>
      <c r="H30" s="105"/>
    </row>
    <row r="31" spans="1:8" x14ac:dyDescent="0.25">
      <c r="A31" s="73" t="s">
        <v>34</v>
      </c>
      <c r="B31" s="105"/>
      <c r="C31" s="105"/>
      <c r="D31" s="105"/>
      <c r="E31" s="105"/>
      <c r="F31" s="105"/>
      <c r="G31" s="105"/>
      <c r="H31" s="105"/>
    </row>
    <row r="32" spans="1:8" x14ac:dyDescent="0.25">
      <c r="A32" s="73" t="s">
        <v>35</v>
      </c>
      <c r="B32" s="105"/>
      <c r="C32" s="105"/>
      <c r="D32" s="105"/>
      <c r="E32" s="105"/>
      <c r="F32" s="105"/>
      <c r="G32" s="105"/>
      <c r="H32" s="105"/>
    </row>
    <row r="33" spans="1:8" x14ac:dyDescent="0.25">
      <c r="A33" s="73" t="s">
        <v>36</v>
      </c>
      <c r="B33" s="105"/>
      <c r="C33" s="105"/>
      <c r="D33" s="105"/>
      <c r="E33" s="105"/>
      <c r="F33" s="105"/>
      <c r="G33" s="105"/>
      <c r="H33" s="105"/>
    </row>
    <row r="34" spans="1:8" x14ac:dyDescent="0.25">
      <c r="A34" s="73" t="s">
        <v>37</v>
      </c>
      <c r="B34" s="105"/>
      <c r="C34" s="105"/>
      <c r="D34" s="105"/>
      <c r="E34" s="105"/>
      <c r="F34" s="105"/>
      <c r="G34" s="105"/>
      <c r="H34" s="105"/>
    </row>
    <row r="35" spans="1:8" x14ac:dyDescent="0.25">
      <c r="A35" s="73" t="s">
        <v>38</v>
      </c>
      <c r="B35" s="105"/>
      <c r="C35" s="105"/>
      <c r="D35" s="105"/>
      <c r="E35" s="105"/>
      <c r="F35" s="105"/>
      <c r="G35" s="105"/>
      <c r="H35" s="105"/>
    </row>
    <row r="36" spans="1:8" x14ac:dyDescent="0.25">
      <c r="A36" s="73" t="s">
        <v>39</v>
      </c>
      <c r="B36" s="105"/>
      <c r="C36" s="105"/>
      <c r="D36" s="105"/>
      <c r="E36" s="105"/>
      <c r="F36" s="105"/>
      <c r="G36" s="105"/>
      <c r="H36" s="105"/>
    </row>
    <row r="37" spans="1:8" x14ac:dyDescent="0.25">
      <c r="A37" s="73" t="s">
        <v>40</v>
      </c>
      <c r="B37" s="105"/>
      <c r="C37" s="105"/>
      <c r="D37" s="105"/>
      <c r="E37" s="105"/>
      <c r="F37" s="105"/>
      <c r="G37" s="105"/>
      <c r="H37" s="105"/>
    </row>
    <row r="38" spans="1:8" x14ac:dyDescent="0.25">
      <c r="A38" s="73" t="s">
        <v>41</v>
      </c>
      <c r="B38" s="105"/>
      <c r="C38" s="105"/>
      <c r="D38" s="105"/>
      <c r="E38" s="105"/>
      <c r="F38" s="105"/>
      <c r="G38" s="105"/>
      <c r="H38" s="105"/>
    </row>
    <row r="39" spans="1:8" x14ac:dyDescent="0.25">
      <c r="A39" s="73" t="s">
        <v>42</v>
      </c>
      <c r="B39" s="105"/>
      <c r="C39" s="105"/>
      <c r="D39" s="105"/>
      <c r="E39" s="105"/>
      <c r="F39" s="105"/>
      <c r="G39" s="105"/>
      <c r="H39" s="105"/>
    </row>
    <row r="40" spans="1:8" x14ac:dyDescent="0.25">
      <c r="A40" s="73" t="s">
        <v>43</v>
      </c>
      <c r="B40" s="105"/>
      <c r="C40" s="105"/>
      <c r="D40" s="105"/>
      <c r="E40" s="105"/>
      <c r="F40" s="105"/>
      <c r="G40" s="105"/>
      <c r="H40" s="105"/>
    </row>
    <row r="41" spans="1:8" x14ac:dyDescent="0.25">
      <c r="A41" s="73" t="s">
        <v>44</v>
      </c>
      <c r="B41" s="105"/>
      <c r="C41" s="105"/>
      <c r="D41" s="105"/>
      <c r="E41" s="105"/>
      <c r="F41" s="105"/>
      <c r="G41" s="105"/>
      <c r="H41" s="105"/>
    </row>
    <row r="42" spans="1:8" x14ac:dyDescent="0.25">
      <c r="A42" s="73" t="s">
        <v>45</v>
      </c>
      <c r="B42" s="105"/>
      <c r="C42" s="105"/>
      <c r="D42" s="105"/>
      <c r="E42" s="105"/>
      <c r="F42" s="105"/>
      <c r="G42" s="105"/>
      <c r="H42" s="105"/>
    </row>
    <row r="43" spans="1:8" x14ac:dyDescent="0.25">
      <c r="A43" s="73" t="s">
        <v>46</v>
      </c>
      <c r="B43" s="105"/>
      <c r="C43" s="105"/>
      <c r="D43" s="105"/>
      <c r="E43" s="105"/>
      <c r="F43" s="105"/>
      <c r="G43" s="105"/>
      <c r="H43" s="105"/>
    </row>
    <row r="44" spans="1:8" x14ac:dyDescent="0.25">
      <c r="A44" s="73" t="s">
        <v>47</v>
      </c>
      <c r="B44" s="105"/>
      <c r="C44" s="105"/>
      <c r="D44" s="105"/>
      <c r="E44" s="105"/>
      <c r="F44" s="105"/>
      <c r="G44" s="105"/>
      <c r="H44" s="105"/>
    </row>
    <row r="45" spans="1:8" x14ac:dyDescent="0.25">
      <c r="A45" s="73" t="s">
        <v>48</v>
      </c>
      <c r="B45" s="105"/>
      <c r="C45" s="105"/>
      <c r="D45" s="105"/>
      <c r="E45" s="105"/>
      <c r="F45" s="105"/>
      <c r="G45" s="105"/>
      <c r="H45" s="105"/>
    </row>
    <row r="46" spans="1:8" x14ac:dyDescent="0.25">
      <c r="A46" s="73" t="s">
        <v>49</v>
      </c>
      <c r="B46" s="105"/>
      <c r="C46" s="105"/>
      <c r="D46" s="105"/>
      <c r="E46" s="105"/>
      <c r="F46" s="105"/>
      <c r="G46" s="105"/>
      <c r="H46" s="105"/>
    </row>
    <row r="47" spans="1:8" x14ac:dyDescent="0.25">
      <c r="A47" s="73" t="s">
        <v>50</v>
      </c>
      <c r="B47" s="105"/>
      <c r="C47" s="105"/>
      <c r="D47" s="105"/>
      <c r="E47" s="105"/>
      <c r="F47" s="105"/>
      <c r="G47" s="105"/>
      <c r="H47" s="105"/>
    </row>
    <row r="48" spans="1:8" x14ac:dyDescent="0.25">
      <c r="A48" s="73" t="s">
        <v>51</v>
      </c>
      <c r="B48" s="105"/>
      <c r="C48" s="105"/>
      <c r="D48" s="105"/>
      <c r="E48" s="105"/>
      <c r="F48" s="105"/>
      <c r="G48" s="105"/>
      <c r="H48" s="105"/>
    </row>
    <row r="49" spans="1:8" x14ac:dyDescent="0.25">
      <c r="A49" s="73" t="s">
        <v>52</v>
      </c>
      <c r="B49" s="105"/>
      <c r="C49" s="105"/>
      <c r="D49" s="105"/>
      <c r="E49" s="105"/>
      <c r="F49" s="105"/>
      <c r="G49" s="105"/>
      <c r="H49" s="105"/>
    </row>
    <row r="50" spans="1:8" x14ac:dyDescent="0.25">
      <c r="A50" s="73" t="s">
        <v>53</v>
      </c>
      <c r="B50" s="105"/>
      <c r="C50" s="105"/>
      <c r="D50" s="105"/>
      <c r="E50" s="105"/>
      <c r="F50" s="105"/>
      <c r="G50" s="105"/>
      <c r="H50" s="105"/>
    </row>
    <row r="51" spans="1:8" x14ac:dyDescent="0.25">
      <c r="A51" s="73" t="s">
        <v>54</v>
      </c>
      <c r="B51" s="105"/>
      <c r="C51" s="105"/>
      <c r="D51" s="105"/>
      <c r="E51" s="105"/>
      <c r="F51" s="105"/>
      <c r="G51" s="105"/>
      <c r="H51" s="105"/>
    </row>
    <row r="1048575" spans="2:2" x14ac:dyDescent="0.25">
      <c r="B1048575" s="40"/>
    </row>
  </sheetData>
  <sheetProtection algorithmName="SHA-512" hashValue="uqixU3Wm4JrapIBDkhrG+TfjFEuka18X4L9DfTALuzJUbWZhk0ZwxzFZcvND5HTAUyIcMgOF0CcM34Z4vbceZA==" saltValue="0+i7nu+4ccWPiieNB612jQ==" spinCount="10000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Options!$A$1:$A$12</xm:f>
          </x14:formula1>
          <xm:sqref>B1048575:B1048576 B4:H51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>
      <selection activeCell="F10" sqref="F10"/>
    </sheetView>
  </sheetViews>
  <sheetFormatPr baseColWidth="10" defaultRowHeight="15" x14ac:dyDescent="0.25"/>
  <cols>
    <col min="1" max="1" width="11.42578125" style="42"/>
    <col min="2" max="8" width="17" style="42" customWidth="1"/>
  </cols>
  <sheetData>
    <row r="1" spans="1:8" ht="21" x14ac:dyDescent="0.35">
      <c r="A1" s="71" t="s">
        <v>142</v>
      </c>
      <c r="D1" s="43" t="s">
        <v>143</v>
      </c>
    </row>
    <row r="3" spans="1:8" ht="30.75" customHeight="1" x14ac:dyDescent="0.25">
      <c r="A3" s="72" t="s">
        <v>69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</row>
    <row r="4" spans="1:8" x14ac:dyDescent="0.25">
      <c r="A4" s="73" t="s">
        <v>9</v>
      </c>
      <c r="B4" s="70"/>
      <c r="C4" s="70"/>
      <c r="D4" s="70"/>
      <c r="E4" s="70"/>
      <c r="F4" s="70"/>
      <c r="G4" s="70"/>
      <c r="H4" s="70"/>
    </row>
    <row r="5" spans="1:8" x14ac:dyDescent="0.25">
      <c r="A5" s="73" t="s">
        <v>10</v>
      </c>
      <c r="B5" s="70"/>
      <c r="C5" s="70"/>
      <c r="D5" s="70"/>
      <c r="E5" s="70"/>
      <c r="F5" s="70"/>
      <c r="G5" s="70"/>
      <c r="H5" s="70"/>
    </row>
    <row r="6" spans="1:8" x14ac:dyDescent="0.25">
      <c r="A6" s="73" t="s">
        <v>11</v>
      </c>
      <c r="B6" s="70"/>
      <c r="C6" s="70"/>
      <c r="D6" s="70"/>
      <c r="E6" s="70"/>
      <c r="F6" s="70"/>
      <c r="G6" s="70"/>
      <c r="H6" s="70"/>
    </row>
    <row r="7" spans="1:8" x14ac:dyDescent="0.25">
      <c r="A7" s="73" t="s">
        <v>12</v>
      </c>
      <c r="B7" s="70"/>
      <c r="C7" s="70"/>
      <c r="D7" s="70"/>
      <c r="E7" s="70"/>
      <c r="F7" s="70"/>
      <c r="G7" s="70"/>
      <c r="H7" s="70"/>
    </row>
    <row r="8" spans="1:8" x14ac:dyDescent="0.25">
      <c r="A8" s="73" t="s">
        <v>13</v>
      </c>
      <c r="B8" s="70"/>
      <c r="C8" s="70"/>
      <c r="D8" s="70"/>
      <c r="E8" s="70"/>
      <c r="F8" s="70"/>
      <c r="G8" s="70"/>
      <c r="H8" s="70"/>
    </row>
    <row r="9" spans="1:8" x14ac:dyDescent="0.25">
      <c r="A9" s="73" t="s">
        <v>14</v>
      </c>
      <c r="B9" s="70"/>
      <c r="C9" s="70"/>
      <c r="D9" s="70"/>
      <c r="E9" s="70"/>
      <c r="F9" s="70"/>
      <c r="G9" s="70"/>
      <c r="H9" s="70"/>
    </row>
    <row r="10" spans="1:8" x14ac:dyDescent="0.25">
      <c r="A10" s="73" t="s">
        <v>15</v>
      </c>
      <c r="B10" s="70"/>
      <c r="C10" s="70"/>
      <c r="D10" s="70"/>
      <c r="E10" s="70"/>
      <c r="F10" s="70"/>
      <c r="G10" s="70"/>
      <c r="H10" s="70"/>
    </row>
    <row r="11" spans="1:8" x14ac:dyDescent="0.25">
      <c r="A11" s="73" t="s">
        <v>16</v>
      </c>
      <c r="B11" s="70"/>
      <c r="C11" s="70"/>
      <c r="D11" s="70"/>
      <c r="E11" s="70"/>
      <c r="F11" s="70"/>
      <c r="G11" s="70"/>
      <c r="H11" s="70"/>
    </row>
    <row r="12" spans="1:8" x14ac:dyDescent="0.25">
      <c r="A12" s="73" t="s">
        <v>7</v>
      </c>
      <c r="B12" s="70"/>
      <c r="C12" s="70"/>
      <c r="D12" s="70"/>
      <c r="E12" s="70"/>
      <c r="F12" s="70"/>
      <c r="G12" s="70"/>
      <c r="H12" s="70"/>
    </row>
    <row r="13" spans="1:8" x14ac:dyDescent="0.25">
      <c r="A13" s="73" t="s">
        <v>8</v>
      </c>
      <c r="B13" s="70"/>
      <c r="C13" s="70"/>
      <c r="D13" s="70"/>
      <c r="E13" s="70"/>
      <c r="F13" s="70"/>
      <c r="G13" s="70"/>
      <c r="H13" s="70"/>
    </row>
    <row r="14" spans="1:8" x14ac:dyDescent="0.25">
      <c r="A14" s="73" t="s">
        <v>17</v>
      </c>
      <c r="B14" s="70"/>
      <c r="C14" s="70"/>
      <c r="D14" s="70"/>
      <c r="E14" s="70"/>
      <c r="F14" s="70"/>
      <c r="G14" s="70"/>
      <c r="H14" s="70"/>
    </row>
    <row r="15" spans="1:8" x14ac:dyDescent="0.25">
      <c r="A15" s="73" t="s">
        <v>18</v>
      </c>
      <c r="B15" s="70"/>
      <c r="C15" s="70"/>
      <c r="D15" s="70"/>
      <c r="E15" s="70"/>
      <c r="F15" s="70"/>
      <c r="G15" s="70"/>
      <c r="H15" s="70"/>
    </row>
    <row r="16" spans="1:8" x14ac:dyDescent="0.25">
      <c r="A16" s="73" t="s">
        <v>19</v>
      </c>
      <c r="B16" s="70"/>
      <c r="C16" s="70"/>
      <c r="D16" s="70"/>
      <c r="E16" s="70"/>
      <c r="F16" s="70"/>
      <c r="G16" s="70"/>
      <c r="H16" s="70"/>
    </row>
    <row r="17" spans="1:8" x14ac:dyDescent="0.25">
      <c r="A17" s="73" t="s">
        <v>20</v>
      </c>
      <c r="B17" s="70"/>
      <c r="C17" s="70"/>
      <c r="D17" s="70"/>
      <c r="E17" s="70"/>
      <c r="F17" s="70"/>
      <c r="G17" s="70"/>
      <c r="H17" s="70"/>
    </row>
    <row r="18" spans="1:8" x14ac:dyDescent="0.25">
      <c r="A18" s="73" t="s">
        <v>21</v>
      </c>
      <c r="B18" s="70"/>
      <c r="C18" s="70"/>
      <c r="D18" s="70"/>
      <c r="E18" s="70"/>
      <c r="F18" s="70"/>
      <c r="G18" s="70"/>
      <c r="H18" s="70"/>
    </row>
    <row r="19" spans="1:8" x14ac:dyDescent="0.25">
      <c r="A19" s="73" t="s">
        <v>22</v>
      </c>
      <c r="B19" s="70"/>
      <c r="C19" s="70"/>
      <c r="D19" s="70"/>
      <c r="E19" s="70"/>
      <c r="F19" s="70"/>
      <c r="G19" s="70"/>
      <c r="H19" s="70"/>
    </row>
    <row r="20" spans="1:8" x14ac:dyDescent="0.25">
      <c r="A20" s="73" t="s">
        <v>23</v>
      </c>
      <c r="B20" s="70"/>
      <c r="C20" s="70"/>
      <c r="D20" s="70"/>
      <c r="E20" s="70"/>
      <c r="F20" s="70"/>
      <c r="G20" s="70"/>
      <c r="H20" s="70"/>
    </row>
    <row r="21" spans="1:8" x14ac:dyDescent="0.25">
      <c r="A21" s="73" t="s">
        <v>24</v>
      </c>
      <c r="B21" s="70"/>
      <c r="C21" s="70"/>
      <c r="D21" s="70"/>
      <c r="E21" s="70"/>
      <c r="F21" s="70"/>
      <c r="G21" s="70"/>
      <c r="H21" s="70"/>
    </row>
    <row r="22" spans="1:8" x14ac:dyDescent="0.25">
      <c r="A22" s="73" t="s">
        <v>25</v>
      </c>
      <c r="B22" s="70"/>
      <c r="C22" s="70"/>
      <c r="D22" s="70"/>
      <c r="E22" s="70"/>
      <c r="F22" s="70"/>
      <c r="G22" s="70"/>
      <c r="H22" s="70"/>
    </row>
    <row r="23" spans="1:8" x14ac:dyDescent="0.25">
      <c r="A23" s="73" t="s">
        <v>26</v>
      </c>
      <c r="B23" s="70"/>
      <c r="C23" s="70"/>
      <c r="D23" s="70"/>
      <c r="E23" s="70"/>
      <c r="F23" s="70"/>
      <c r="G23" s="70"/>
      <c r="H23" s="70"/>
    </row>
    <row r="24" spans="1:8" x14ac:dyDescent="0.25">
      <c r="A24" s="73" t="s">
        <v>27</v>
      </c>
      <c r="B24" s="70"/>
      <c r="C24" s="70"/>
      <c r="D24" s="70"/>
      <c r="E24" s="70"/>
      <c r="F24" s="70"/>
      <c r="G24" s="70"/>
      <c r="H24" s="70"/>
    </row>
    <row r="25" spans="1:8" x14ac:dyDescent="0.25">
      <c r="A25" s="73" t="s">
        <v>28</v>
      </c>
      <c r="B25" s="70"/>
      <c r="C25" s="70"/>
      <c r="D25" s="70"/>
      <c r="E25" s="70"/>
      <c r="F25" s="70"/>
      <c r="G25" s="70"/>
      <c r="H25" s="70"/>
    </row>
    <row r="26" spans="1:8" x14ac:dyDescent="0.25">
      <c r="A26" s="73" t="s">
        <v>29</v>
      </c>
      <c r="B26" s="70"/>
      <c r="C26" s="70"/>
      <c r="D26" s="70"/>
      <c r="E26" s="70"/>
      <c r="F26" s="70"/>
      <c r="G26" s="70"/>
      <c r="H26" s="70"/>
    </row>
    <row r="27" spans="1:8" x14ac:dyDescent="0.25">
      <c r="A27" s="73" t="s">
        <v>30</v>
      </c>
      <c r="B27" s="70"/>
      <c r="C27" s="70"/>
      <c r="D27" s="70"/>
      <c r="E27" s="70"/>
      <c r="F27" s="70"/>
      <c r="G27" s="70"/>
      <c r="H27" s="70"/>
    </row>
    <row r="28" spans="1:8" x14ac:dyDescent="0.25">
      <c r="A28" s="73" t="s">
        <v>31</v>
      </c>
      <c r="B28" s="70"/>
      <c r="C28" s="70"/>
      <c r="D28" s="70"/>
      <c r="E28" s="70"/>
      <c r="F28" s="70"/>
      <c r="G28" s="70"/>
      <c r="H28" s="70"/>
    </row>
    <row r="29" spans="1:8" x14ac:dyDescent="0.25">
      <c r="A29" s="73" t="s">
        <v>32</v>
      </c>
      <c r="B29" s="70"/>
      <c r="C29" s="70"/>
      <c r="D29" s="70"/>
      <c r="E29" s="70"/>
      <c r="F29" s="70"/>
      <c r="G29" s="70"/>
      <c r="H29" s="70"/>
    </row>
    <row r="30" spans="1:8" x14ac:dyDescent="0.25">
      <c r="A30" s="73" t="s">
        <v>33</v>
      </c>
      <c r="B30" s="70"/>
      <c r="C30" s="70"/>
      <c r="D30" s="70"/>
      <c r="E30" s="70"/>
      <c r="F30" s="70"/>
      <c r="G30" s="70"/>
      <c r="H30" s="70"/>
    </row>
    <row r="31" spans="1:8" x14ac:dyDescent="0.25">
      <c r="A31" s="73" t="s">
        <v>34</v>
      </c>
      <c r="B31" s="70"/>
      <c r="C31" s="70"/>
      <c r="D31" s="70"/>
      <c r="E31" s="70"/>
      <c r="F31" s="70"/>
      <c r="G31" s="70"/>
      <c r="H31" s="70"/>
    </row>
    <row r="32" spans="1:8" x14ac:dyDescent="0.25">
      <c r="A32" s="73" t="s">
        <v>35</v>
      </c>
      <c r="B32" s="70"/>
      <c r="C32" s="70"/>
      <c r="D32" s="70"/>
      <c r="E32" s="70"/>
      <c r="F32" s="70"/>
      <c r="G32" s="70"/>
      <c r="H32" s="70"/>
    </row>
    <row r="33" spans="1:8" x14ac:dyDescent="0.25">
      <c r="A33" s="73" t="s">
        <v>36</v>
      </c>
      <c r="B33" s="70"/>
      <c r="C33" s="70"/>
      <c r="D33" s="70"/>
      <c r="E33" s="70"/>
      <c r="F33" s="70"/>
      <c r="G33" s="70"/>
      <c r="H33" s="70"/>
    </row>
    <row r="34" spans="1:8" x14ac:dyDescent="0.25">
      <c r="A34" s="73" t="s">
        <v>37</v>
      </c>
      <c r="B34" s="70"/>
      <c r="C34" s="70"/>
      <c r="D34" s="70"/>
      <c r="E34" s="70"/>
      <c r="F34" s="70"/>
      <c r="G34" s="70"/>
      <c r="H34" s="70"/>
    </row>
    <row r="35" spans="1:8" x14ac:dyDescent="0.25">
      <c r="A35" s="73" t="s">
        <v>38</v>
      </c>
      <c r="B35" s="70"/>
      <c r="C35" s="70"/>
      <c r="D35" s="70"/>
      <c r="E35" s="70"/>
      <c r="F35" s="70"/>
      <c r="G35" s="70"/>
      <c r="H35" s="70"/>
    </row>
    <row r="36" spans="1:8" x14ac:dyDescent="0.25">
      <c r="A36" s="73" t="s">
        <v>39</v>
      </c>
      <c r="B36" s="70"/>
      <c r="C36" s="70"/>
      <c r="D36" s="70"/>
      <c r="E36" s="70"/>
      <c r="F36" s="70"/>
      <c r="G36" s="70"/>
      <c r="H36" s="70"/>
    </row>
    <row r="37" spans="1:8" x14ac:dyDescent="0.25">
      <c r="A37" s="73" t="s">
        <v>40</v>
      </c>
      <c r="B37" s="70"/>
      <c r="C37" s="70"/>
      <c r="D37" s="70"/>
      <c r="E37" s="70"/>
      <c r="F37" s="70"/>
      <c r="G37" s="70"/>
      <c r="H37" s="70"/>
    </row>
    <row r="38" spans="1:8" x14ac:dyDescent="0.25">
      <c r="A38" s="73" t="s">
        <v>41</v>
      </c>
      <c r="B38" s="70"/>
      <c r="C38" s="70"/>
      <c r="D38" s="70"/>
      <c r="E38" s="70"/>
      <c r="F38" s="70"/>
      <c r="G38" s="70"/>
      <c r="H38" s="70"/>
    </row>
    <row r="39" spans="1:8" x14ac:dyDescent="0.25">
      <c r="A39" s="73" t="s">
        <v>42</v>
      </c>
      <c r="B39" s="70"/>
      <c r="C39" s="70"/>
      <c r="D39" s="70"/>
      <c r="E39" s="70"/>
      <c r="F39" s="70"/>
      <c r="G39" s="70"/>
      <c r="H39" s="70"/>
    </row>
    <row r="40" spans="1:8" x14ac:dyDescent="0.25">
      <c r="A40" s="73" t="s">
        <v>43</v>
      </c>
      <c r="B40" s="70"/>
      <c r="C40" s="70"/>
      <c r="D40" s="70"/>
      <c r="E40" s="70"/>
      <c r="F40" s="70"/>
      <c r="G40" s="70"/>
      <c r="H40" s="70"/>
    </row>
    <row r="41" spans="1:8" x14ac:dyDescent="0.25">
      <c r="A41" s="73" t="s">
        <v>44</v>
      </c>
      <c r="B41" s="70"/>
      <c r="C41" s="70"/>
      <c r="D41" s="70"/>
      <c r="E41" s="70"/>
      <c r="F41" s="70"/>
      <c r="G41" s="70"/>
      <c r="H41" s="70"/>
    </row>
    <row r="42" spans="1:8" x14ac:dyDescent="0.25">
      <c r="A42" s="73" t="s">
        <v>45</v>
      </c>
      <c r="B42" s="70"/>
      <c r="C42" s="70"/>
      <c r="D42" s="70"/>
      <c r="E42" s="70"/>
      <c r="F42" s="70"/>
      <c r="G42" s="70"/>
      <c r="H42" s="70"/>
    </row>
    <row r="43" spans="1:8" x14ac:dyDescent="0.25">
      <c r="A43" s="73" t="s">
        <v>46</v>
      </c>
      <c r="B43" s="70"/>
      <c r="C43" s="70"/>
      <c r="D43" s="70"/>
      <c r="E43" s="70"/>
      <c r="F43" s="70"/>
      <c r="G43" s="70"/>
      <c r="H43" s="70"/>
    </row>
    <row r="44" spans="1:8" x14ac:dyDescent="0.25">
      <c r="A44" s="73" t="s">
        <v>47</v>
      </c>
      <c r="B44" s="70"/>
      <c r="C44" s="70"/>
      <c r="D44" s="70"/>
      <c r="E44" s="70"/>
      <c r="F44" s="70"/>
      <c r="G44" s="70"/>
      <c r="H44" s="70"/>
    </row>
    <row r="45" spans="1:8" x14ac:dyDescent="0.25">
      <c r="A45" s="73" t="s">
        <v>48</v>
      </c>
      <c r="B45" s="70"/>
      <c r="C45" s="70"/>
      <c r="D45" s="70"/>
      <c r="E45" s="70"/>
      <c r="F45" s="70"/>
      <c r="G45" s="70"/>
      <c r="H45" s="70"/>
    </row>
    <row r="46" spans="1:8" x14ac:dyDescent="0.25">
      <c r="A46" s="73" t="s">
        <v>49</v>
      </c>
      <c r="B46" s="70"/>
      <c r="C46" s="70"/>
      <c r="D46" s="70"/>
      <c r="E46" s="70"/>
      <c r="F46" s="70"/>
      <c r="G46" s="70"/>
      <c r="H46" s="70"/>
    </row>
    <row r="47" spans="1:8" x14ac:dyDescent="0.25">
      <c r="A47" s="73" t="s">
        <v>50</v>
      </c>
      <c r="B47" s="70"/>
      <c r="C47" s="70"/>
      <c r="D47" s="70"/>
      <c r="E47" s="70"/>
      <c r="F47" s="70"/>
      <c r="G47" s="70"/>
      <c r="H47" s="70"/>
    </row>
    <row r="48" spans="1:8" x14ac:dyDescent="0.25">
      <c r="A48" s="73" t="s">
        <v>51</v>
      </c>
      <c r="B48" s="70"/>
      <c r="C48" s="70"/>
      <c r="D48" s="70"/>
      <c r="E48" s="70"/>
      <c r="F48" s="70"/>
      <c r="G48" s="70"/>
      <c r="H48" s="70"/>
    </row>
    <row r="49" spans="1:8" x14ac:dyDescent="0.25">
      <c r="A49" s="73" t="s">
        <v>52</v>
      </c>
      <c r="B49" s="70"/>
      <c r="C49" s="70"/>
      <c r="D49" s="70"/>
      <c r="E49" s="70"/>
      <c r="F49" s="70"/>
      <c r="G49" s="70"/>
      <c r="H49" s="70"/>
    </row>
    <row r="50" spans="1:8" x14ac:dyDescent="0.25">
      <c r="A50" s="73" t="s">
        <v>53</v>
      </c>
      <c r="B50" s="70"/>
      <c r="C50" s="70"/>
      <c r="D50" s="70"/>
      <c r="E50" s="70"/>
      <c r="F50" s="70"/>
      <c r="G50" s="70"/>
      <c r="H50" s="70"/>
    </row>
    <row r="51" spans="1:8" x14ac:dyDescent="0.25">
      <c r="A51" s="73" t="s">
        <v>54</v>
      </c>
      <c r="B51" s="70"/>
      <c r="C51" s="70"/>
      <c r="D51" s="70"/>
      <c r="E51" s="70"/>
      <c r="F51" s="70"/>
      <c r="G51" s="70"/>
      <c r="H51" s="70"/>
    </row>
  </sheetData>
  <sheetProtection algorithmName="SHA-512" hashValue="VmabqHrKVK5S/R7GUu+EroLK8SvCaglWDb3x+mhH0TVEPElXezRW700fB8XA+YtXIynlo692bHEg2hCfbP9vPw==" saltValue="ILTt9mCr3NguXzL/Q2fuRg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Options!$A$1:$A$12</xm:f>
          </x14:formula1>
          <xm:sqref>B4:H51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workbookViewId="0">
      <selection activeCell="B5" sqref="B5"/>
    </sheetView>
  </sheetViews>
  <sheetFormatPr baseColWidth="10" defaultColWidth="10.85546875" defaultRowHeight="15" x14ac:dyDescent="0.25"/>
  <cols>
    <col min="1" max="1" width="41.85546875" style="10" customWidth="1"/>
    <col min="2" max="8" width="9.28515625" style="10" customWidth="1"/>
    <col min="9" max="9" width="12.42578125" style="10" customWidth="1"/>
    <col min="10" max="10" width="4.28515625" style="10" customWidth="1"/>
    <col min="11" max="16384" width="10.85546875" style="10"/>
  </cols>
  <sheetData>
    <row r="1" spans="1:11" ht="21" x14ac:dyDescent="0.35">
      <c r="A1" s="45" t="s">
        <v>146</v>
      </c>
      <c r="F1" s="64" t="s">
        <v>148</v>
      </c>
    </row>
    <row r="2" spans="1:11" ht="15.75" x14ac:dyDescent="0.25">
      <c r="A2" s="62" t="s">
        <v>145</v>
      </c>
    </row>
    <row r="3" spans="1:11" ht="15.75" thickBot="1" x14ac:dyDescent="0.3"/>
    <row r="4" spans="1:11" ht="27.75" customHeight="1" thickBot="1" x14ac:dyDescent="0.3">
      <c r="A4" s="63" t="s">
        <v>68</v>
      </c>
      <c r="B4" s="56" t="s">
        <v>0</v>
      </c>
      <c r="C4" s="57" t="s">
        <v>1</v>
      </c>
      <c r="D4" s="57" t="s">
        <v>2</v>
      </c>
      <c r="E4" s="57" t="s">
        <v>3</v>
      </c>
      <c r="F4" s="57" t="s">
        <v>4</v>
      </c>
      <c r="G4" s="57" t="s">
        <v>5</v>
      </c>
      <c r="H4" s="58" t="s">
        <v>6</v>
      </c>
      <c r="I4" s="58" t="s">
        <v>144</v>
      </c>
      <c r="J4" s="102" t="str">
        <f>'A concatener'!A1</f>
        <v>De manière générale, cette semaine, vous avez passé:</v>
      </c>
      <c r="K4" s="14"/>
    </row>
    <row r="5" spans="1:11" x14ac:dyDescent="0.25">
      <c r="A5" s="16" t="s">
        <v>55</v>
      </c>
      <c r="B5" s="46">
        <f>(COUNTIF('Calendrier semaine 1'!B$4:B$51,"Travail"))*0.5</f>
        <v>0</v>
      </c>
      <c r="C5" s="47">
        <f>(COUNTIF('Calendrier semaine 1'!C$4:C$51,"Travail"))*0.5</f>
        <v>0</v>
      </c>
      <c r="D5" s="47">
        <f>(COUNTIF('Calendrier semaine 1'!D$4:D$51,"Travail"))*0.5</f>
        <v>0</v>
      </c>
      <c r="E5" s="47">
        <f>(COUNTIF('Calendrier semaine 1'!E$4:E$51,"Travail"))*0.5</f>
        <v>0</v>
      </c>
      <c r="F5" s="47">
        <f>(COUNTIF('Calendrier semaine 1'!F$4:F$51,"Travail"))*0.5</f>
        <v>0</v>
      </c>
      <c r="G5" s="47">
        <f>(COUNTIF('Calendrier semaine 1'!G$4:G$51,"Travail"))*0.5</f>
        <v>0</v>
      </c>
      <c r="H5" s="48">
        <f>(COUNTIF('Calendrier semaine 1'!H$4:H$51,"Travail"))*0.5</f>
        <v>0</v>
      </c>
      <c r="I5" s="100">
        <f>+SUM(B5:H5)</f>
        <v>0</v>
      </c>
      <c r="J5" s="14"/>
      <c r="K5" s="15" t="str">
        <f>CONCATENATE('A concatener'!$E$3,'Tableau hebdomadaire'!B2,'A concatener'!$A$2,'A concatener'!A3)</f>
        <v>- 0 heure(s) à travailler</v>
      </c>
    </row>
    <row r="6" spans="1:11" x14ac:dyDescent="0.25">
      <c r="A6" s="1" t="s">
        <v>56</v>
      </c>
      <c r="B6" s="49">
        <f>(COUNTIF('Calendrier semaine 1'!B$4:B$51,"Sommeil"))*0.5</f>
        <v>0</v>
      </c>
      <c r="C6" s="50">
        <f>(COUNTIF('Calendrier semaine 1'!C$4:C$51,"Sommeil"))*0.5</f>
        <v>0</v>
      </c>
      <c r="D6" s="50">
        <f>(COUNTIF('Calendrier semaine 1'!D$4:D$51,"Sommeil"))*0.5</f>
        <v>0</v>
      </c>
      <c r="E6" s="50">
        <f>(COUNTIF('Calendrier semaine 1'!E$4:E$51,"Sommeil"))*0.5</f>
        <v>0</v>
      </c>
      <c r="F6" s="50">
        <f>(COUNTIF('Calendrier semaine 1'!F$4:F$51,"Sommeil"))*0.5</f>
        <v>0</v>
      </c>
      <c r="G6" s="50">
        <f>(COUNTIF('Calendrier semaine 1'!G$4:G$51,"Sommeil"))*0.5</f>
        <v>0</v>
      </c>
      <c r="H6" s="51">
        <f>(COUNTIF('Calendrier semaine 1'!H$4:H$51,"Sommeil"))*0.5</f>
        <v>0</v>
      </c>
      <c r="I6" s="100">
        <f t="shared" ref="I6:I16" si="0">+SUM(B6:H6)</f>
        <v>0</v>
      </c>
      <c r="J6" s="14"/>
      <c r="K6" s="14" t="str">
        <f>CONCATENATE('A concatener'!$E$3,'Tableau hebdomadaire'!B3,'A concatener'!$A$2,'A concatener'!A4)</f>
        <v>- 0 heure(s) à dormir</v>
      </c>
    </row>
    <row r="7" spans="1:11" x14ac:dyDescent="0.25">
      <c r="A7" s="1" t="s">
        <v>66</v>
      </c>
      <c r="B7" s="49">
        <f>(COUNTIF('Calendrier semaine 1'!B$4:B$51,"Tâches domestiques (courses, ménage, linge, …)"))*0.5</f>
        <v>0</v>
      </c>
      <c r="C7" s="50">
        <f>(COUNTIF('Calendrier semaine 1'!C$4:C$51,"Tâches domestiques (courses, ménage, linge, …)"))*0.5</f>
        <v>0</v>
      </c>
      <c r="D7" s="50">
        <f>(COUNTIF('Calendrier semaine 1'!D$4:D$51,"Tâches domestiques (courses, ménage, linge, …)"))*0.5</f>
        <v>0</v>
      </c>
      <c r="E7" s="50">
        <f>(COUNTIF('Calendrier semaine 1'!E$4:E$51,"Tâches domestiques (courses, ménage, linge, …)"))*0.5</f>
        <v>0</v>
      </c>
      <c r="F7" s="50">
        <f>(COUNTIF('Calendrier semaine 1'!F$4:F$51,"Tâches domestiques (courses, ménage, linge, …)"))*0.5</f>
        <v>0</v>
      </c>
      <c r="G7" s="50">
        <f>(COUNTIF('Calendrier semaine 1'!G$4:G$51,"Tâches domestiques (courses, ménage, linge, …)"))*0.5</f>
        <v>0</v>
      </c>
      <c r="H7" s="51">
        <f>(COUNTIF('Calendrier semaine 1'!H$4:H$51,"Tâches domestiques (courses, ménage, linge, …)"))*0.5</f>
        <v>0</v>
      </c>
      <c r="I7" s="100">
        <f t="shared" si="0"/>
        <v>0</v>
      </c>
      <c r="J7" s="14"/>
      <c r="K7" s="14" t="str">
        <f>CONCATENATE('A concatener'!$E$3,'Tableau hebdomadaire'!B4,'A concatener'!$A$2,'A concatener'!A5)</f>
        <v>- 0 heure(s) à vous occuper de votre chez vous</v>
      </c>
    </row>
    <row r="8" spans="1:11" x14ac:dyDescent="0.25">
      <c r="A8" s="1" t="s">
        <v>61</v>
      </c>
      <c r="B8" s="49">
        <f>(COUNTIF('Calendrier semaine 1'!B$4:B$51,"Temps perso/Activités récréatives"))*0.5</f>
        <v>0</v>
      </c>
      <c r="C8" s="50">
        <f>(COUNTIF('Calendrier semaine 1'!C$4:C$51,"Temps perso/Activités récréatives"))*0.5</f>
        <v>0</v>
      </c>
      <c r="D8" s="50">
        <f>(COUNTIF('Calendrier semaine 1'!D$4:D$51,"Temps perso/Activités récréatives"))*0.5</f>
        <v>0</v>
      </c>
      <c r="E8" s="50">
        <f>(COUNTIF('Calendrier semaine 1'!E$4:E$51,"Temps perso/Activités récréatives"))*0.5</f>
        <v>0</v>
      </c>
      <c r="F8" s="50">
        <f>(COUNTIF('Calendrier semaine 1'!F$4:F$51,"Temps perso/Activités récréatives"))*0.5</f>
        <v>0</v>
      </c>
      <c r="G8" s="50">
        <f>(COUNTIF('Calendrier semaine 1'!G$4:G$51,"Temps perso/Activités récréatives"))*0.5</f>
        <v>0</v>
      </c>
      <c r="H8" s="51">
        <f>(COUNTIF('Calendrier semaine 1'!H$4:H$51,"Temps perso/Activités récréatives"))*0.5</f>
        <v>0</v>
      </c>
      <c r="I8" s="100">
        <f t="shared" si="0"/>
        <v>0</v>
      </c>
      <c r="J8" s="14"/>
      <c r="K8" s="14" t="str">
        <f>CONCATENATE('A concatener'!$E$3,'Tableau hebdomadaire'!B5,'A concatener'!$A$2,'A concatener'!A6)</f>
        <v>- 0 heure(s) à prendre du temps pour vous (activités récréatives)</v>
      </c>
    </row>
    <row r="9" spans="1:11" x14ac:dyDescent="0.25">
      <c r="A9" s="1" t="s">
        <v>57</v>
      </c>
      <c r="B9" s="49">
        <f>(COUNTIF('Calendrier semaine 1'!B$4:B$51,"Cuisine+repas"))*0.5</f>
        <v>0</v>
      </c>
      <c r="C9" s="50">
        <f>(COUNTIF('Calendrier semaine 1'!C$4:C$51,"Cuisine+repas"))*0.5</f>
        <v>0</v>
      </c>
      <c r="D9" s="50">
        <f>(COUNTIF('Calendrier semaine 1'!D$4:D$51,"Cuisine+repas"))*0.5</f>
        <v>0</v>
      </c>
      <c r="E9" s="50">
        <f>(COUNTIF('Calendrier semaine 1'!E$4:E$51,"Cuisine+repas"))*0.5</f>
        <v>0</v>
      </c>
      <c r="F9" s="50">
        <f>(COUNTIF('Calendrier semaine 1'!F$4:F$51,"Cuisine+repas"))*0.5</f>
        <v>0</v>
      </c>
      <c r="G9" s="50">
        <f>(COUNTIF('Calendrier semaine 1'!G$4:G$51,"Cuisine+repas"))*0.5</f>
        <v>0</v>
      </c>
      <c r="H9" s="51">
        <f>(COUNTIF('Calendrier semaine 1'!H$4:H$51,"Cuisine+repas"))*0.5</f>
        <v>0</v>
      </c>
      <c r="I9" s="100">
        <f t="shared" si="0"/>
        <v>0</v>
      </c>
      <c r="J9" s="14"/>
      <c r="K9" s="14" t="str">
        <f>CONCATENATE('A concatener'!$E$3,'Tableau hebdomadaire'!B6,'A concatener'!$A$2,'A concatener'!A7)</f>
        <v>- 0 heure(s) à préparer des plats et manger</v>
      </c>
    </row>
    <row r="10" spans="1:11" x14ac:dyDescent="0.25">
      <c r="A10" s="1" t="s">
        <v>58</v>
      </c>
      <c r="B10" s="49">
        <f>(COUNTIF('Calendrier semaine 1'!B$4:B$51,"Hygiène (douche, …)"))*0.5</f>
        <v>0</v>
      </c>
      <c r="C10" s="50">
        <f>(COUNTIF('Calendrier semaine 1'!C$4:C$51,"Hygiène (douche, …)"))*0.5</f>
        <v>0</v>
      </c>
      <c r="D10" s="50">
        <f>(COUNTIF('Calendrier semaine 1'!D$4:D$51,"Hygiène (douche, …)"))*0.5</f>
        <v>0</v>
      </c>
      <c r="E10" s="50">
        <f>(COUNTIF('Calendrier semaine 1'!E$4:E$51,"Hygiène (douche, …)"))*0.5</f>
        <v>0</v>
      </c>
      <c r="F10" s="50">
        <f>(COUNTIF('Calendrier semaine 1'!F$4:F$51,"Hygiène (douche, …)"))*0.5</f>
        <v>0</v>
      </c>
      <c r="G10" s="50">
        <f>(COUNTIF('Calendrier semaine 1'!G$4:G$51,"Hygiène (douche, …)"))*0.5</f>
        <v>0</v>
      </c>
      <c r="H10" s="51">
        <f>(COUNTIF('Calendrier semaine 1'!H$4:H$51,"Hygiène (douche, …)"))*0.5</f>
        <v>0</v>
      </c>
      <c r="I10" s="100">
        <f t="shared" si="0"/>
        <v>0</v>
      </c>
      <c r="J10" s="14"/>
      <c r="K10" s="14" t="str">
        <f>CONCATENATE('A concatener'!$E$3,'Tableau hebdomadaire'!B7,'A concatener'!$A$2,'A concatener'!A8)</f>
        <v>- 0 heure(s) à vous laver ou prendre soin de vous de manière générale</v>
      </c>
    </row>
    <row r="11" spans="1:11" x14ac:dyDescent="0.25">
      <c r="A11" s="1" t="s">
        <v>59</v>
      </c>
      <c r="B11" s="49">
        <f>(COUNTIF('Calendrier semaine 1'!B$4:B$51,"Transport"))*0.5</f>
        <v>0</v>
      </c>
      <c r="C11" s="50">
        <f>(COUNTIF('Calendrier semaine 1'!C$4:C$51,"Transport"))*0.5</f>
        <v>0</v>
      </c>
      <c r="D11" s="50">
        <f>(COUNTIF('Calendrier semaine 1'!D$4:D$51,"Transport"))*0.5</f>
        <v>0</v>
      </c>
      <c r="E11" s="50">
        <f>(COUNTIF('Calendrier semaine 1'!E$4:E$51,"Transport"))*0.5</f>
        <v>0</v>
      </c>
      <c r="F11" s="50">
        <f>(COUNTIF('Calendrier semaine 1'!F$4:F$51,"Transport"))*0.5</f>
        <v>0</v>
      </c>
      <c r="G11" s="50">
        <f>(COUNTIF('Calendrier semaine 1'!G$4:G$51,"Transport"))*0.5</f>
        <v>0</v>
      </c>
      <c r="H11" s="51">
        <f>(COUNTIF('Calendrier semaine 1'!H$4:H$51,"Transport"))*0.5</f>
        <v>0</v>
      </c>
      <c r="I11" s="100">
        <f t="shared" si="0"/>
        <v>0</v>
      </c>
      <c r="J11" s="14"/>
      <c r="K11" s="14" t="str">
        <f>CONCATENATE('A concatener'!$E$3,'Tableau hebdomadaire'!B8,'A concatener'!$A$2,'A concatener'!A9)</f>
        <v>- 0 heure(s) dans les transports</v>
      </c>
    </row>
    <row r="12" spans="1:11" x14ac:dyDescent="0.25">
      <c r="A12" s="1" t="s">
        <v>63</v>
      </c>
      <c r="B12" s="49">
        <f>(COUNTIF('Calendrier semaine 1'!B$4:B$51,"Temps familial"))*0.5</f>
        <v>0</v>
      </c>
      <c r="C12" s="50">
        <f>(COUNTIF('Calendrier semaine 1'!C$4:C$51,"Temps familial"))*0.5</f>
        <v>0</v>
      </c>
      <c r="D12" s="50">
        <f>(COUNTIF('Calendrier semaine 1'!D$4:D$51,"Temps familial"))*0.5</f>
        <v>0</v>
      </c>
      <c r="E12" s="50">
        <f>(COUNTIF('Calendrier semaine 1'!E$4:E$51,"Temps familial"))*0.5</f>
        <v>0</v>
      </c>
      <c r="F12" s="50">
        <f>(COUNTIF('Calendrier semaine 1'!F$4:F$51,"Temps familial"))*0.5</f>
        <v>0</v>
      </c>
      <c r="G12" s="50">
        <f>(COUNTIF('Calendrier semaine 1'!G$4:G$51,"Temps familial"))*0.5</f>
        <v>0</v>
      </c>
      <c r="H12" s="51">
        <f>(COUNTIF('Calendrier semaine 1'!H$4:H$51,"Temps familial"))*0.5</f>
        <v>0</v>
      </c>
      <c r="I12" s="100">
        <f t="shared" si="0"/>
        <v>0</v>
      </c>
      <c r="J12" s="14"/>
      <c r="K12" s="14" t="str">
        <f>CONCATENATE('A concatener'!$E$3,'Tableau hebdomadaire'!B9,'A concatener'!$A$2,'A concatener'!A10)</f>
        <v>- 0 heure(s) à passer du temps en famille</v>
      </c>
    </row>
    <row r="13" spans="1:11" x14ac:dyDescent="0.25">
      <c r="A13" s="1" t="s">
        <v>60</v>
      </c>
      <c r="B13" s="49">
        <f>(COUNTIF('Calendrier semaine 1'!B$4:B$51,"Courses autre"))*0.5</f>
        <v>0</v>
      </c>
      <c r="C13" s="50">
        <f>(COUNTIF('Calendrier semaine 1'!C$4:C$51,"Courses autre"))*0.5</f>
        <v>0</v>
      </c>
      <c r="D13" s="50">
        <f>(COUNTIF('Calendrier semaine 1'!D$4:D$51,"Courses autre"))*0.5</f>
        <v>0</v>
      </c>
      <c r="E13" s="50">
        <f>(COUNTIF('Calendrier semaine 1'!E$4:E$51,"Courses autre"))*0.5</f>
        <v>0</v>
      </c>
      <c r="F13" s="50">
        <f>(COUNTIF('Calendrier semaine 1'!F$4:F$51,"Courses autre"))*0.5</f>
        <v>0</v>
      </c>
      <c r="G13" s="50">
        <f>(COUNTIF('Calendrier semaine 1'!G$4:G$51,"Courses autre"))*0.5</f>
        <v>0</v>
      </c>
      <c r="H13" s="51">
        <f>(COUNTIF('Calendrier semaine 1'!H$4:H$51,"Courses autre"))*0.5</f>
        <v>0</v>
      </c>
      <c r="I13" s="100">
        <f t="shared" si="0"/>
        <v>0</v>
      </c>
      <c r="J13" s="14"/>
      <c r="K13" s="14" t="str">
        <f>CONCATENATE('A concatener'!$E$3,'Tableau hebdomadaire'!B10,'A concatener'!$A$2,'A concatener'!A11)</f>
        <v>- 0 heure(s) à faires du shopping pour diverses choses</v>
      </c>
    </row>
    <row r="14" spans="1:11" x14ac:dyDescent="0.25">
      <c r="A14" s="1" t="s">
        <v>62</v>
      </c>
      <c r="B14" s="49">
        <f>(COUNTIF('Calendrier semaine 1'!B$4:B$51,"Télévision/Ecrans divers"))*0.5</f>
        <v>0</v>
      </c>
      <c r="C14" s="50">
        <f>(COUNTIF('Calendrier semaine 1'!C$4:C$51,"Télévision/Ecrans divers"))*0.5</f>
        <v>0</v>
      </c>
      <c r="D14" s="50">
        <f>(COUNTIF('Calendrier semaine 1'!D$4:D$51,"Télévision/Ecrans divers"))*0.5</f>
        <v>0</v>
      </c>
      <c r="E14" s="50">
        <f>(COUNTIF('Calendrier semaine 1'!E$4:E$51,"Télévision/Ecrans divers"))*0.5</f>
        <v>0</v>
      </c>
      <c r="F14" s="50">
        <f>(COUNTIF('Calendrier semaine 1'!F$4:F$51,"Télévision/Ecrans divers"))*0.5</f>
        <v>0</v>
      </c>
      <c r="G14" s="50">
        <f>(COUNTIF('Calendrier semaine 1'!G$4:G$51,"Télévision/Ecrans divers"))*0.5</f>
        <v>0</v>
      </c>
      <c r="H14" s="51">
        <f>(COUNTIF('Calendrier semaine 1'!H$4:H$51,"Télévision/Ecrans divers"))*0.5</f>
        <v>0</v>
      </c>
      <c r="I14" s="100">
        <f t="shared" si="0"/>
        <v>0</v>
      </c>
      <c r="J14" s="14"/>
      <c r="K14" s="14" t="str">
        <f>CONCATENATE('A concatener'!$E$3,'Tableau hebdomadaire'!B11,'A concatener'!$A$2,'A concatener'!A12)</f>
        <v>- 0 heure(s) à regarder la télévision (ou autre écran!)</v>
      </c>
    </row>
    <row r="15" spans="1:11" x14ac:dyDescent="0.25">
      <c r="A15" s="1" t="s">
        <v>65</v>
      </c>
      <c r="B15" s="49">
        <f>(COUNTIF('Calendrier semaine 1'!B$4:B$51,"Rdv perso divers"))*0.5</f>
        <v>0</v>
      </c>
      <c r="C15" s="50">
        <f>(COUNTIF('Calendrier semaine 1'!C$4:C$51,"Rdv perso divers"))*0.5</f>
        <v>0</v>
      </c>
      <c r="D15" s="50">
        <f>(COUNTIF('Calendrier semaine 1'!D$4:D$51,"Rdv perso divers"))*0.5</f>
        <v>0</v>
      </c>
      <c r="E15" s="50">
        <f>(COUNTIF('Calendrier semaine 1'!E$4:E$51,"Rdv perso divers"))*0.5</f>
        <v>0</v>
      </c>
      <c r="F15" s="50">
        <f>(COUNTIF('Calendrier semaine 1'!F$4:F$51,"Rdv perso divers"))*0.5</f>
        <v>0</v>
      </c>
      <c r="G15" s="50">
        <f>(COUNTIF('Calendrier semaine 1'!G$4:G$51,"Rdv perso divers"))*0.5</f>
        <v>0</v>
      </c>
      <c r="H15" s="51">
        <f>(COUNTIF('Calendrier semaine 1'!H$4:H$51,"Rdv perso divers"))*0.5</f>
        <v>0</v>
      </c>
      <c r="I15" s="100">
        <f t="shared" si="0"/>
        <v>0</v>
      </c>
      <c r="J15" s="14"/>
      <c r="K15" s="14" t="str">
        <f>CONCATENATE('A concatener'!$E$3,'Tableau hebdomadaire'!B12,'A concatener'!$A$2,'A concatener'!A13)</f>
        <v>- 0 heure(s) lors de rdv personnels divers</v>
      </c>
    </row>
    <row r="16" spans="1:11" ht="15.75" thickBot="1" x14ac:dyDescent="0.3">
      <c r="A16" s="2" t="s">
        <v>64</v>
      </c>
      <c r="B16" s="52">
        <f>(COUNTIF('Calendrier semaine 1'!B$4:B$51,"Autres"))*0.5</f>
        <v>0</v>
      </c>
      <c r="C16" s="53">
        <f>(COUNTIF('Calendrier semaine 1'!C$4:C$51,"Autres"))*0.5</f>
        <v>0</v>
      </c>
      <c r="D16" s="53">
        <f>(COUNTIF('Calendrier semaine 1'!D$4:D$51,"Autres"))*0.5</f>
        <v>0</v>
      </c>
      <c r="E16" s="53">
        <f>(COUNTIF('Calendrier semaine 1'!E$4:E$51,"Autres"))*0.5</f>
        <v>0</v>
      </c>
      <c r="F16" s="53">
        <f>(COUNTIF('Calendrier semaine 1'!F$4:F$51,"Autres"))*0.5</f>
        <v>0</v>
      </c>
      <c r="G16" s="53">
        <f>(COUNTIF('Calendrier semaine 1'!G$4:G$51,"Autres"))*0.5</f>
        <v>0</v>
      </c>
      <c r="H16" s="54">
        <f>(COUNTIF('Calendrier semaine 1'!H$4:H$51,"Autres"))*0.5</f>
        <v>0</v>
      </c>
      <c r="I16" s="100">
        <f t="shared" si="0"/>
        <v>0</v>
      </c>
      <c r="J16" s="14"/>
      <c r="K16" s="14" t="str">
        <f>CONCATENATE('A concatener'!$E$3,'Tableau hebdomadaire'!B13,'A concatener'!$A$2,'A concatener'!A14)</f>
        <v>- 0 heure(s) à faire autre chose que toutes les activités précédentes!</v>
      </c>
    </row>
    <row r="17" spans="1:11" ht="15.75" thickBot="1" x14ac:dyDescent="0.3">
      <c r="A17" s="55" t="s">
        <v>144</v>
      </c>
      <c r="B17" s="59">
        <f>SUM(B5:B16)</f>
        <v>0</v>
      </c>
      <c r="C17" s="60">
        <f t="shared" ref="C17:I17" si="1">SUM(C5:C16)</f>
        <v>0</v>
      </c>
      <c r="D17" s="60">
        <f t="shared" si="1"/>
        <v>0</v>
      </c>
      <c r="E17" s="60">
        <f t="shared" si="1"/>
        <v>0</v>
      </c>
      <c r="F17" s="60">
        <f t="shared" si="1"/>
        <v>0</v>
      </c>
      <c r="G17" s="60">
        <f t="shared" si="1"/>
        <v>0</v>
      </c>
      <c r="H17" s="61">
        <f t="shared" si="1"/>
        <v>0</v>
      </c>
      <c r="I17" s="99">
        <f t="shared" si="1"/>
        <v>0</v>
      </c>
      <c r="J17" s="14"/>
      <c r="K17" s="14"/>
    </row>
    <row r="18" spans="1:11" x14ac:dyDescent="0.25">
      <c r="J18" s="14"/>
      <c r="K18" s="14"/>
    </row>
  </sheetData>
  <sheetProtection algorithmName="SHA-512" hashValue="SzyYZvns250KKpF7iukoEiQyW9WBjErkB1Y9S4FlS/CE5q59nnGRDgsDGOFl0LSC87O8gE5Wc+KJJZxoTE6zeQ==" saltValue="ubia+gPAr2lseA5R+Fl23g==" spinCount="100000" sheet="1" objects="1" scenarios="1"/>
  <conditionalFormatting sqref="B5:H5">
    <cfRule type="cellIs" dxfId="35" priority="17" operator="greaterThan">
      <formula>10</formula>
    </cfRule>
    <cfRule type="cellIs" dxfId="34" priority="20" operator="greaterThan">
      <formula>10</formula>
    </cfRule>
    <cfRule type="cellIs" dxfId="33" priority="23" operator="greaterThan">
      <formula>50</formula>
    </cfRule>
  </conditionalFormatting>
  <conditionalFormatting sqref="B5:F5">
    <cfRule type="cellIs" dxfId="32" priority="22" operator="greaterThan">
      <formula>11</formula>
    </cfRule>
  </conditionalFormatting>
  <conditionalFormatting sqref="B5:G5">
    <cfRule type="cellIs" dxfId="31" priority="21" operator="greaterThan">
      <formula>10</formula>
    </cfRule>
  </conditionalFormatting>
  <conditionalFormatting sqref="B6:H6">
    <cfRule type="cellIs" dxfId="30" priority="12" operator="between">
      <formula>1</formula>
      <formula>6</formula>
    </cfRule>
    <cfRule type="cellIs" dxfId="29" priority="13" operator="between">
      <formula>1</formula>
      <formula>6</formula>
    </cfRule>
    <cfRule type="cellIs" dxfId="28" priority="14" operator="between">
      <formula>0.5</formula>
      <formula>6</formula>
    </cfRule>
    <cfRule type="cellIs" dxfId="27" priority="15" operator="between">
      <formula>0.5</formula>
      <formula>6</formula>
    </cfRule>
    <cfRule type="cellIs" dxfId="26" priority="19" operator="lessThan">
      <formula>6</formula>
    </cfRule>
  </conditionalFormatting>
  <conditionalFormatting sqref="B6">
    <cfRule type="cellIs" dxfId="25" priority="11" operator="between">
      <formula>1</formula>
      <formula>6</formula>
    </cfRule>
  </conditionalFormatting>
  <conditionalFormatting sqref="B6:H6">
    <cfRule type="cellIs" dxfId="24" priority="10" operator="lessThan">
      <formula>6</formula>
    </cfRule>
  </conditionalFormatting>
  <conditionalFormatting sqref="I5">
    <cfRule type="cellIs" dxfId="23" priority="7" operator="greaterThan">
      <formula>10</formula>
    </cfRule>
    <cfRule type="cellIs" dxfId="22" priority="8" operator="greaterThan">
      <formula>10</formula>
    </cfRule>
    <cfRule type="cellIs" dxfId="21" priority="9" operator="greaterThan">
      <formula>50</formula>
    </cfRule>
  </conditionalFormatting>
  <conditionalFormatting sqref="I7:I16">
    <cfRule type="cellIs" dxfId="20" priority="1" operator="greaterThan">
      <formula>10</formula>
    </cfRule>
    <cfRule type="cellIs" dxfId="19" priority="2" operator="greaterThan">
      <formula>10</formula>
    </cfRule>
    <cfRule type="cellIs" dxfId="18" priority="3" operator="greaterThan">
      <formula>50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zoomScaleNormal="100" workbookViewId="0">
      <selection activeCell="F11" sqref="F11"/>
    </sheetView>
  </sheetViews>
  <sheetFormatPr baseColWidth="10" defaultColWidth="10.85546875" defaultRowHeight="15" x14ac:dyDescent="0.25"/>
  <cols>
    <col min="1" max="1" width="41.85546875" style="10" customWidth="1"/>
    <col min="2" max="8" width="9.28515625" style="10" customWidth="1"/>
    <col min="9" max="9" width="12.42578125" style="10" customWidth="1"/>
    <col min="10" max="10" width="4.28515625" style="10" customWidth="1"/>
    <col min="11" max="16384" width="10.85546875" style="10"/>
  </cols>
  <sheetData>
    <row r="1" spans="1:11" ht="21" x14ac:dyDescent="0.35">
      <c r="A1" s="45" t="s">
        <v>147</v>
      </c>
      <c r="F1" s="64" t="s">
        <v>148</v>
      </c>
    </row>
    <row r="2" spans="1:11" ht="15.75" x14ac:dyDescent="0.25">
      <c r="A2" s="62" t="s">
        <v>145</v>
      </c>
    </row>
    <row r="3" spans="1:11" ht="15.75" thickBot="1" x14ac:dyDescent="0.3"/>
    <row r="4" spans="1:11" ht="27.75" customHeight="1" thickBot="1" x14ac:dyDescent="0.3">
      <c r="A4" s="63" t="s">
        <v>69</v>
      </c>
      <c r="B4" s="56" t="s">
        <v>0</v>
      </c>
      <c r="C4" s="57" t="s">
        <v>1</v>
      </c>
      <c r="D4" s="57" t="s">
        <v>2</v>
      </c>
      <c r="E4" s="57" t="s">
        <v>3</v>
      </c>
      <c r="F4" s="57" t="s">
        <v>4</v>
      </c>
      <c r="G4" s="57" t="s">
        <v>5</v>
      </c>
      <c r="H4" s="58" t="s">
        <v>6</v>
      </c>
      <c r="I4" s="58" t="s">
        <v>144</v>
      </c>
      <c r="J4" s="102" t="str">
        <f>'A concatener'!A1</f>
        <v>De manière générale, cette semaine, vous avez passé:</v>
      </c>
      <c r="K4" s="14"/>
    </row>
    <row r="5" spans="1:11" x14ac:dyDescent="0.25">
      <c r="A5" s="16" t="s">
        <v>55</v>
      </c>
      <c r="B5" s="46">
        <f>(COUNTIF('Calendrier semaine 2 (payant)'!B$4:B$51,"Travail"))*0.5</f>
        <v>0</v>
      </c>
      <c r="C5" s="47">
        <f>(COUNTIF('Calendrier semaine 2 (payant)'!B$4:B$51,"Travail"))*0.5</f>
        <v>0</v>
      </c>
      <c r="D5" s="47">
        <f>(COUNTIF('Calendrier semaine 2 (payant)'!C$4:C$51,"Travail"))*0.5</f>
        <v>0</v>
      </c>
      <c r="E5" s="47">
        <f>(COUNTIF('Calendrier semaine 2 (payant)'!D$4:D$51,"Travail"))*0.5</f>
        <v>0</v>
      </c>
      <c r="F5" s="47">
        <f>(COUNTIF('Calendrier semaine 2 (payant)'!E$4:E$51,"Travail"))*0.5</f>
        <v>0</v>
      </c>
      <c r="G5" s="47">
        <f>(COUNTIF('Calendrier semaine 2 (payant)'!F$4:F$51,"Travail"))*0.5</f>
        <v>0</v>
      </c>
      <c r="H5" s="48">
        <f>(COUNTIF('Calendrier semaine 2 (payant)'!G$4:G$51,"Travail"))*0.5</f>
        <v>0</v>
      </c>
      <c r="I5" s="100">
        <f>+SUM(B5:H5)</f>
        <v>0</v>
      </c>
      <c r="J5" s="14"/>
      <c r="K5" s="15" t="str">
        <f>CONCATENATE('A concatener'!$E$3,'Tableau hebdomadaire'!E2,'A concatener'!$A$2,'A concatener'!A3)</f>
        <v>- 0 heure(s) à travailler</v>
      </c>
    </row>
    <row r="6" spans="1:11" x14ac:dyDescent="0.25">
      <c r="A6" s="1" t="s">
        <v>56</v>
      </c>
      <c r="B6" s="49">
        <f>(COUNTIF('Calendrier semaine 2 (payant)'!B$4:B$51,"Sommeil"))*0.5</f>
        <v>0</v>
      </c>
      <c r="C6" s="50">
        <f>(COUNTIF('Calendrier semaine 2 (payant)'!B$4:B$51,"Sommeil"))*0.5</f>
        <v>0</v>
      </c>
      <c r="D6" s="50">
        <f>(COUNTIF('Calendrier semaine 2 (payant)'!C$4:C$51,"Sommeil"))*0.5</f>
        <v>0</v>
      </c>
      <c r="E6" s="50">
        <f>(COUNTIF('Calendrier semaine 2 (payant)'!D$4:D$51,"Sommeil"))*0.5</f>
        <v>0</v>
      </c>
      <c r="F6" s="50">
        <f>(COUNTIF('Calendrier semaine 2 (payant)'!E$4:E$51,"Sommeil"))*0.5</f>
        <v>0</v>
      </c>
      <c r="G6" s="50">
        <f>(COUNTIF('Calendrier semaine 2 (payant)'!F$4:F$51,"Sommeil"))*0.5</f>
        <v>0</v>
      </c>
      <c r="H6" s="51">
        <f>(COUNTIF('Calendrier semaine 2 (payant)'!G$4:G$51,"Sommeil"))*0.5</f>
        <v>0</v>
      </c>
      <c r="I6" s="100">
        <f t="shared" ref="I6:I16" si="0">+SUM(B6:H6)</f>
        <v>0</v>
      </c>
      <c r="J6" s="14"/>
      <c r="K6" s="14" t="str">
        <f>CONCATENATE('A concatener'!$E$3,'Tableau hebdomadaire'!E3,'A concatener'!$A$2,'A concatener'!A4)</f>
        <v>- 0 heure(s) à dormir</v>
      </c>
    </row>
    <row r="7" spans="1:11" x14ac:dyDescent="0.25">
      <c r="A7" s="1" t="s">
        <v>66</v>
      </c>
      <c r="B7" s="49">
        <f>(COUNTIF('Calendrier semaine 2 (payant)'!B$4:B$51,"Tâches domestiques (courses, ménage, linge, …)"))*0.5</f>
        <v>0</v>
      </c>
      <c r="C7" s="50">
        <f>(COUNTIF('Calendrier semaine 2 (payant)'!B$4:B$51,"Tâches domestiques (courses, ménage, linge, …)"))*0.5</f>
        <v>0</v>
      </c>
      <c r="D7" s="50">
        <f>(COUNTIF('Calendrier semaine 2 (payant)'!C$4:C$51,"Tâches domestiques (courses, ménage, linge, …)"))*0.5</f>
        <v>0</v>
      </c>
      <c r="E7" s="50">
        <f>(COUNTIF('Calendrier semaine 2 (payant)'!D$4:D$51,"Tâches domestiques (courses, ménage, linge, …)"))*0.5</f>
        <v>0</v>
      </c>
      <c r="F7" s="50">
        <f>(COUNTIF('Calendrier semaine 2 (payant)'!E$4:E$51,"Tâches domestiques (courses, ménage, linge, …)"))*0.5</f>
        <v>0</v>
      </c>
      <c r="G7" s="50">
        <f>(COUNTIF('Calendrier semaine 2 (payant)'!F$4:F$51,"Tâches domestiques (courses, ménage, linge, …)"))*0.5</f>
        <v>0</v>
      </c>
      <c r="H7" s="51">
        <f>(COUNTIF('Calendrier semaine 2 (payant)'!G$4:G$51,"Tâches domestiques (courses, ménage, linge, …)"))*0.5</f>
        <v>0</v>
      </c>
      <c r="I7" s="100">
        <f t="shared" si="0"/>
        <v>0</v>
      </c>
      <c r="J7" s="14"/>
      <c r="K7" s="14" t="str">
        <f>CONCATENATE('A concatener'!$E$3,'Tableau hebdomadaire'!E4,'A concatener'!$A$2,'A concatener'!A5)</f>
        <v>- 0 heure(s) à vous occuper de votre chez vous</v>
      </c>
    </row>
    <row r="8" spans="1:11" x14ac:dyDescent="0.25">
      <c r="A8" s="1" t="s">
        <v>61</v>
      </c>
      <c r="B8" s="49">
        <f>(COUNTIF('Calendrier semaine 2 (payant)'!B$4:B$51,"Temps perso/Activités récréatives"))*0.5</f>
        <v>0</v>
      </c>
      <c r="C8" s="50">
        <f>(COUNTIF('Calendrier semaine 2 (payant)'!B$4:B$51,"Temps perso/Activités récréatives"))*0.5</f>
        <v>0</v>
      </c>
      <c r="D8" s="50">
        <f>(COUNTIF('Calendrier semaine 2 (payant)'!C$4:C$51,"Temps perso/Activités récréatives"))*0.5</f>
        <v>0</v>
      </c>
      <c r="E8" s="50">
        <f>(COUNTIF('Calendrier semaine 2 (payant)'!D$4:D$51,"Temps perso/Activités récréatives"))*0.5</f>
        <v>0</v>
      </c>
      <c r="F8" s="50">
        <f>(COUNTIF('Calendrier semaine 2 (payant)'!E$4:E$51,"Temps perso/Activités récréatives"))*0.5</f>
        <v>0</v>
      </c>
      <c r="G8" s="50">
        <f>(COUNTIF('Calendrier semaine 2 (payant)'!F$4:F$51,"Temps perso/Activités récréatives"))*0.5</f>
        <v>0</v>
      </c>
      <c r="H8" s="51">
        <f>(COUNTIF('Calendrier semaine 2 (payant)'!G$4:G$51,"Temps perso/Activités récréatives"))*0.5</f>
        <v>0</v>
      </c>
      <c r="I8" s="100">
        <f t="shared" si="0"/>
        <v>0</v>
      </c>
      <c r="J8" s="14"/>
      <c r="K8" s="14" t="str">
        <f>CONCATENATE('A concatener'!$E$3,'Tableau hebdomadaire'!E5,'A concatener'!$A$2,'A concatener'!A6)</f>
        <v>- 0 heure(s) à prendre du temps pour vous (activités récréatives)</v>
      </c>
    </row>
    <row r="9" spans="1:11" x14ac:dyDescent="0.25">
      <c r="A9" s="1" t="s">
        <v>57</v>
      </c>
      <c r="B9" s="49">
        <f>(COUNTIF('Calendrier semaine 2 (payant)'!B$4:B$51,"Cuisine+repas"))*0.5</f>
        <v>0</v>
      </c>
      <c r="C9" s="50">
        <f>(COUNTIF('Calendrier semaine 2 (payant)'!B$4:B$51,"Cuisine+repas"))*0.5</f>
        <v>0</v>
      </c>
      <c r="D9" s="50">
        <f>(COUNTIF('Calendrier semaine 2 (payant)'!C$4:C$51,"Cuisine+repas"))*0.5</f>
        <v>0</v>
      </c>
      <c r="E9" s="50">
        <f>(COUNTIF('Calendrier semaine 2 (payant)'!D$4:D$51,"Cuisine+repas"))*0.5</f>
        <v>0</v>
      </c>
      <c r="F9" s="50">
        <f>(COUNTIF('Calendrier semaine 2 (payant)'!E$4:E$51,"Cuisine+repas"))*0.5</f>
        <v>0</v>
      </c>
      <c r="G9" s="50">
        <f>(COUNTIF('Calendrier semaine 2 (payant)'!F$4:F$51,"Cuisine+repas"))*0.5</f>
        <v>0</v>
      </c>
      <c r="H9" s="51">
        <f>(COUNTIF('Calendrier semaine 2 (payant)'!G$4:G$51,"Cuisine+repas"))*0.5</f>
        <v>0</v>
      </c>
      <c r="I9" s="100">
        <f t="shared" si="0"/>
        <v>0</v>
      </c>
      <c r="J9" s="14"/>
      <c r="K9" s="14" t="str">
        <f>CONCATENATE('A concatener'!$E$3,'Tableau hebdomadaire'!E6,'A concatener'!$A$2,'A concatener'!A7)</f>
        <v>- 0 heure(s) à préparer des plats et manger</v>
      </c>
    </row>
    <row r="10" spans="1:11" x14ac:dyDescent="0.25">
      <c r="A10" s="1" t="s">
        <v>58</v>
      </c>
      <c r="B10" s="49">
        <f>(COUNTIF('Calendrier semaine 2 (payant)'!B$4:B$51,"Hygiène (douche, …)"))*0.5</f>
        <v>0</v>
      </c>
      <c r="C10" s="50">
        <f>(COUNTIF('Calendrier semaine 2 (payant)'!B$4:B$51,"Hygiène (douche, …)"))*0.5</f>
        <v>0</v>
      </c>
      <c r="D10" s="50">
        <f>(COUNTIF('Calendrier semaine 2 (payant)'!C$4:C$51,"Hygiène (douche, …)"))*0.5</f>
        <v>0</v>
      </c>
      <c r="E10" s="50">
        <f>(COUNTIF('Calendrier semaine 2 (payant)'!D$4:D$51,"Hygiène (douche, …)"))*0.5</f>
        <v>0</v>
      </c>
      <c r="F10" s="50">
        <f>(COUNTIF('Calendrier semaine 2 (payant)'!E$4:E$51,"Hygiène (douche, …)"))*0.5</f>
        <v>0</v>
      </c>
      <c r="G10" s="50">
        <f>(COUNTIF('Calendrier semaine 2 (payant)'!F$4:F$51,"Hygiène (douche, …)"))*0.5</f>
        <v>0</v>
      </c>
      <c r="H10" s="51">
        <f>(COUNTIF('Calendrier semaine 2 (payant)'!G$4:G$51,"Hygiène (douche, …)"))*0.5</f>
        <v>0</v>
      </c>
      <c r="I10" s="100">
        <f t="shared" si="0"/>
        <v>0</v>
      </c>
      <c r="J10" s="14"/>
      <c r="K10" s="14" t="str">
        <f>CONCATENATE('A concatener'!$E$3,'Tableau hebdomadaire'!E7,'A concatener'!$A$2,'A concatener'!A8)</f>
        <v>- 0 heure(s) à vous laver ou prendre soin de vous de manière générale</v>
      </c>
    </row>
    <row r="11" spans="1:11" x14ac:dyDescent="0.25">
      <c r="A11" s="1" t="s">
        <v>59</v>
      </c>
      <c r="B11" s="49">
        <f>(COUNTIF('Calendrier semaine 2 (payant)'!B$4:B$51,"Transport"))*0.5</f>
        <v>0</v>
      </c>
      <c r="C11" s="50">
        <f>(COUNTIF('Calendrier semaine 2 (payant)'!B$4:B$51,"Transport"))*0.5</f>
        <v>0</v>
      </c>
      <c r="D11" s="50">
        <f>(COUNTIF('Calendrier semaine 2 (payant)'!C$4:C$51,"Transport"))*0.5</f>
        <v>0</v>
      </c>
      <c r="E11" s="50">
        <f>(COUNTIF('Calendrier semaine 2 (payant)'!D$4:D$51,"Transport"))*0.5</f>
        <v>0</v>
      </c>
      <c r="F11" s="50">
        <f>(COUNTIF('Calendrier semaine 2 (payant)'!E$4:E$51,"Transport"))*0.5</f>
        <v>0</v>
      </c>
      <c r="G11" s="50">
        <f>(COUNTIF('Calendrier semaine 2 (payant)'!F$4:F$51,"Transport"))*0.5</f>
        <v>0</v>
      </c>
      <c r="H11" s="51">
        <f>(COUNTIF('Calendrier semaine 2 (payant)'!G$4:G$51,"Transport"))*0.5</f>
        <v>0</v>
      </c>
      <c r="I11" s="100">
        <f t="shared" si="0"/>
        <v>0</v>
      </c>
      <c r="J11" s="14"/>
      <c r="K11" s="14" t="str">
        <f>CONCATENATE('A concatener'!$E$3,'Tableau hebdomadaire'!E8,'A concatener'!$A$2,'A concatener'!A9)</f>
        <v>- 0 heure(s) dans les transports</v>
      </c>
    </row>
    <row r="12" spans="1:11" x14ac:dyDescent="0.25">
      <c r="A12" s="1" t="s">
        <v>63</v>
      </c>
      <c r="B12" s="49">
        <f>(COUNTIF('Calendrier semaine 2 (payant)'!B$4:B$51,"Temps familial"))*0.5</f>
        <v>0</v>
      </c>
      <c r="C12" s="50">
        <f>(COUNTIF('Calendrier semaine 2 (payant)'!B$4:B$51,"Temps familial"))*0.5</f>
        <v>0</v>
      </c>
      <c r="D12" s="50">
        <f>(COUNTIF('Calendrier semaine 2 (payant)'!C$4:C$51,"Temps familial"))*0.5</f>
        <v>0</v>
      </c>
      <c r="E12" s="50">
        <f>(COUNTIF('Calendrier semaine 2 (payant)'!D$4:D$51,"Temps familial"))*0.5</f>
        <v>0</v>
      </c>
      <c r="F12" s="50">
        <f>(COUNTIF('Calendrier semaine 2 (payant)'!E$4:E$51,"Temps familial"))*0.5</f>
        <v>0</v>
      </c>
      <c r="G12" s="50">
        <f>(COUNTIF('Calendrier semaine 2 (payant)'!F$4:F$51,"Temps familial"))*0.5</f>
        <v>0</v>
      </c>
      <c r="H12" s="51">
        <f>(COUNTIF('Calendrier semaine 2 (payant)'!G$4:G$51,"Temps familial"))*0.5</f>
        <v>0</v>
      </c>
      <c r="I12" s="100">
        <f t="shared" si="0"/>
        <v>0</v>
      </c>
      <c r="J12" s="14"/>
      <c r="K12" s="14" t="str">
        <f>CONCATENATE('A concatener'!$E$3,'Tableau hebdomadaire'!E9,'A concatener'!$A$2,'A concatener'!A10)</f>
        <v>- 0 heure(s) à passer du temps en famille</v>
      </c>
    </row>
    <row r="13" spans="1:11" x14ac:dyDescent="0.25">
      <c r="A13" s="1" t="s">
        <v>60</v>
      </c>
      <c r="B13" s="49">
        <f>(COUNTIF('Calendrier semaine 2 (payant)'!B$4:B$51,"Courses autre"))*0.5</f>
        <v>0</v>
      </c>
      <c r="C13" s="50">
        <f>(COUNTIF('Calendrier semaine 2 (payant)'!B$4:B$51,"Courses autre"))*0.5</f>
        <v>0</v>
      </c>
      <c r="D13" s="50">
        <f>(COUNTIF('Calendrier semaine 2 (payant)'!C$4:C$51,"Courses autre"))*0.5</f>
        <v>0</v>
      </c>
      <c r="E13" s="50">
        <f>(COUNTIF('Calendrier semaine 2 (payant)'!D$4:D$51,"Courses autre"))*0.5</f>
        <v>0</v>
      </c>
      <c r="F13" s="50">
        <f>(COUNTIF('Calendrier semaine 2 (payant)'!E$4:E$51,"Courses autre"))*0.5</f>
        <v>0</v>
      </c>
      <c r="G13" s="50">
        <f>(COUNTIF('Calendrier semaine 2 (payant)'!F$4:F$51,"Courses autre"))*0.5</f>
        <v>0</v>
      </c>
      <c r="H13" s="51">
        <f>(COUNTIF('Calendrier semaine 2 (payant)'!G$4:G$51,"Courses autre"))*0.5</f>
        <v>0</v>
      </c>
      <c r="I13" s="100">
        <f t="shared" si="0"/>
        <v>0</v>
      </c>
      <c r="J13" s="14"/>
      <c r="K13" s="14" t="str">
        <f>CONCATENATE('A concatener'!$E$3,'Tableau hebdomadaire'!E10,'A concatener'!$A$2,'A concatener'!A11)</f>
        <v>- 0 heure(s) à faires du shopping pour diverses choses</v>
      </c>
    </row>
    <row r="14" spans="1:11" x14ac:dyDescent="0.25">
      <c r="A14" s="1" t="s">
        <v>62</v>
      </c>
      <c r="B14" s="49">
        <f>(COUNTIF('Calendrier semaine 2 (payant)'!B$4:B$51,"Télévision/Ecrans divers"))*0.5</f>
        <v>0</v>
      </c>
      <c r="C14" s="50">
        <f>(COUNTIF('Calendrier semaine 2 (payant)'!B$4:B$51,"Télévision/Ecrans divers"))*0.5</f>
        <v>0</v>
      </c>
      <c r="D14" s="50">
        <f>(COUNTIF('Calendrier semaine 2 (payant)'!C$4:C$51,"Télévision/Ecrans divers"))*0.5</f>
        <v>0</v>
      </c>
      <c r="E14" s="50">
        <f>(COUNTIF('Calendrier semaine 2 (payant)'!D$4:D$51,"Télévision/Ecrans divers"))*0.5</f>
        <v>0</v>
      </c>
      <c r="F14" s="50">
        <f>(COUNTIF('Calendrier semaine 2 (payant)'!E$4:E$51,"Télévision/Ecrans divers"))*0.5</f>
        <v>0</v>
      </c>
      <c r="G14" s="50">
        <f>(COUNTIF('Calendrier semaine 2 (payant)'!F$4:F$51,"Télévision/Ecrans divers"))*0.5</f>
        <v>0</v>
      </c>
      <c r="H14" s="51">
        <f>(COUNTIF('Calendrier semaine 2 (payant)'!G$4:G$51,"Télévision/Ecrans divers"))*0.5</f>
        <v>0</v>
      </c>
      <c r="I14" s="100">
        <f t="shared" si="0"/>
        <v>0</v>
      </c>
      <c r="J14" s="14"/>
      <c r="K14" s="14" t="str">
        <f>CONCATENATE('A concatener'!$E$3,'Tableau hebdomadaire'!E11,'A concatener'!$A$2,'A concatener'!A12)</f>
        <v>- 0 heure(s) à regarder la télévision (ou autre écran!)</v>
      </c>
    </row>
    <row r="15" spans="1:11" x14ac:dyDescent="0.25">
      <c r="A15" s="1" t="s">
        <v>65</v>
      </c>
      <c r="B15" s="49">
        <f>(COUNTIF('Calendrier semaine 2 (payant)'!B$4:B$51,"Rdv perso divers"))*0.5</f>
        <v>0</v>
      </c>
      <c r="C15" s="50">
        <f>(COUNTIF('Calendrier semaine 2 (payant)'!B$4:B$51,"Rdv perso divers"))*0.5</f>
        <v>0</v>
      </c>
      <c r="D15" s="50">
        <f>(COUNTIF('Calendrier semaine 2 (payant)'!C$4:C$51,"Rdv perso divers"))*0.5</f>
        <v>0</v>
      </c>
      <c r="E15" s="50">
        <f>(COUNTIF('Calendrier semaine 2 (payant)'!D$4:D$51,"Rdv perso divers"))*0.5</f>
        <v>0</v>
      </c>
      <c r="F15" s="50">
        <f>(COUNTIF('Calendrier semaine 2 (payant)'!E$4:E$51,"Rdv perso divers"))*0.5</f>
        <v>0</v>
      </c>
      <c r="G15" s="50">
        <f>(COUNTIF('Calendrier semaine 2 (payant)'!F$4:F$51,"Rdv perso divers"))*0.5</f>
        <v>0</v>
      </c>
      <c r="H15" s="51">
        <f>(COUNTIF('Calendrier semaine 2 (payant)'!G$4:G$51,"Rdv perso divers"))*0.5</f>
        <v>0</v>
      </c>
      <c r="I15" s="100">
        <f t="shared" si="0"/>
        <v>0</v>
      </c>
      <c r="J15" s="14"/>
      <c r="K15" s="14" t="str">
        <f>CONCATENATE('A concatener'!$E$3,'Tableau hebdomadaire'!E12,'A concatener'!$A$2,'A concatener'!A13)</f>
        <v>- 0 heure(s) lors de rdv personnels divers</v>
      </c>
    </row>
    <row r="16" spans="1:11" ht="15.75" thickBot="1" x14ac:dyDescent="0.3">
      <c r="A16" s="2" t="s">
        <v>64</v>
      </c>
      <c r="B16" s="52">
        <f>(COUNTIF('Calendrier semaine 2 (payant)'!B$4:B$51,"Autres"))*0.5</f>
        <v>0</v>
      </c>
      <c r="C16" s="53">
        <f>(COUNTIF('Calendrier semaine 2 (payant)'!B$4:B$51,"Autres"))*0.5</f>
        <v>0</v>
      </c>
      <c r="D16" s="53">
        <f>(COUNTIF('Calendrier semaine 2 (payant)'!C$4:C$51,"Autres"))*0.5</f>
        <v>0</v>
      </c>
      <c r="E16" s="53">
        <f>(COUNTIF('Calendrier semaine 2 (payant)'!D$4:D$51,"Autres"))*0.5</f>
        <v>0</v>
      </c>
      <c r="F16" s="53">
        <f>(COUNTIF('Calendrier semaine 2 (payant)'!E$4:E$51,"Autres"))*0.5</f>
        <v>0</v>
      </c>
      <c r="G16" s="53">
        <f>(COUNTIF('Calendrier semaine 2 (payant)'!F$4:F$51,"Autres"))*0.5</f>
        <v>0</v>
      </c>
      <c r="H16" s="54">
        <f>(COUNTIF('Calendrier semaine 2 (payant)'!G$4:G$51,"Autres"))*0.5</f>
        <v>0</v>
      </c>
      <c r="I16" s="101">
        <f t="shared" si="0"/>
        <v>0</v>
      </c>
      <c r="J16" s="14"/>
      <c r="K16" s="14" t="str">
        <f>CONCATENATE('A concatener'!$E$3,'Tableau hebdomadaire'!E13,'A concatener'!$A$2,'A concatener'!A14)</f>
        <v>- 0 heure(s) à faire autre chose que toutes les activités précédentes!</v>
      </c>
    </row>
    <row r="17" spans="1:11" ht="15.75" thickBot="1" x14ac:dyDescent="0.3">
      <c r="A17" s="55" t="s">
        <v>144</v>
      </c>
      <c r="B17" s="59">
        <f>SUM(B5:B16)</f>
        <v>0</v>
      </c>
      <c r="C17" s="60">
        <f t="shared" ref="C17:H17" si="1">SUM(C5:C16)</f>
        <v>0</v>
      </c>
      <c r="D17" s="60">
        <f t="shared" si="1"/>
        <v>0</v>
      </c>
      <c r="E17" s="60">
        <f t="shared" si="1"/>
        <v>0</v>
      </c>
      <c r="F17" s="60">
        <f t="shared" si="1"/>
        <v>0</v>
      </c>
      <c r="G17" s="60">
        <f t="shared" si="1"/>
        <v>0</v>
      </c>
      <c r="H17" s="61">
        <f t="shared" si="1"/>
        <v>0</v>
      </c>
      <c r="I17" s="99">
        <f t="shared" ref="I17" si="2">SUM(I5:I16)</f>
        <v>0</v>
      </c>
      <c r="J17" s="14"/>
      <c r="K17" s="14"/>
    </row>
  </sheetData>
  <sheetProtection algorithmName="SHA-512" hashValue="b18m98q9fYzUwuc9LvBwTTEbbXdaG/oYwL8gK8rPU6y39O2dBsteMcXilx7qIDkvT7n31EY3zsjNj0YaU0kSdg==" saltValue="F+mckfnaQQJMO9DMugT86g==" spinCount="100000" sheet="1" objects="1" scenarios="1"/>
  <conditionalFormatting sqref="B6:H6">
    <cfRule type="cellIs" dxfId="17" priority="13" operator="lessThan">
      <formula>6</formula>
    </cfRule>
  </conditionalFormatting>
  <conditionalFormatting sqref="B5:H5">
    <cfRule type="cellIs" dxfId="16" priority="19" operator="greaterThan">
      <formula>10</formula>
    </cfRule>
    <cfRule type="cellIs" dxfId="15" priority="21" operator="greaterThan">
      <formula>10</formula>
    </cfRule>
    <cfRule type="cellIs" dxfId="14" priority="24" operator="greaterThan">
      <formula>50</formula>
    </cfRule>
  </conditionalFormatting>
  <conditionalFormatting sqref="B5:F5">
    <cfRule type="cellIs" dxfId="13" priority="23" operator="greaterThan">
      <formula>11</formula>
    </cfRule>
  </conditionalFormatting>
  <conditionalFormatting sqref="B5:G5">
    <cfRule type="cellIs" dxfId="12" priority="22" operator="greaterThan">
      <formula>10</formula>
    </cfRule>
  </conditionalFormatting>
  <conditionalFormatting sqref="B6:H6">
    <cfRule type="cellIs" dxfId="11" priority="15" operator="between">
      <formula>1</formula>
      <formula>6</formula>
    </cfRule>
    <cfRule type="cellIs" dxfId="10" priority="16" operator="between">
      <formula>1</formula>
      <formula>6</formula>
    </cfRule>
    <cfRule type="cellIs" dxfId="9" priority="17" operator="between">
      <formula>0.5</formula>
      <formula>6</formula>
    </cfRule>
    <cfRule type="cellIs" dxfId="8" priority="18" operator="between">
      <formula>0.5</formula>
      <formula>6</formula>
    </cfRule>
    <cfRule type="cellIs" dxfId="7" priority="20" operator="lessThan">
      <formula>6</formula>
    </cfRule>
  </conditionalFormatting>
  <conditionalFormatting sqref="B6">
    <cfRule type="cellIs" dxfId="6" priority="14" operator="between">
      <formula>1</formula>
      <formula>6</formula>
    </cfRule>
  </conditionalFormatting>
  <conditionalFormatting sqref="I5">
    <cfRule type="cellIs" dxfId="5" priority="9" operator="greaterThan">
      <formula>10</formula>
    </cfRule>
    <cfRule type="cellIs" dxfId="4" priority="11" operator="greaterThan">
      <formula>10</formula>
    </cfRule>
    <cfRule type="cellIs" dxfId="3" priority="12" operator="greaterThan">
      <formula>50</formula>
    </cfRule>
  </conditionalFormatting>
  <conditionalFormatting sqref="I7:I16">
    <cfRule type="cellIs" dxfId="2" priority="1" operator="greaterThan">
      <formula>10</formula>
    </cfRule>
    <cfRule type="cellIs" dxfId="1" priority="2" operator="greaterThan">
      <formula>10</formula>
    </cfRule>
    <cfRule type="cellIs" dxfId="0" priority="3" operator="greaterThan">
      <formula>50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" sqref="C3:C4"/>
    </sheetView>
  </sheetViews>
  <sheetFormatPr baseColWidth="10" defaultRowHeight="15" x14ac:dyDescent="0.25"/>
  <cols>
    <col min="1" max="1" width="40.7109375" bestFit="1" customWidth="1"/>
  </cols>
  <sheetData>
    <row r="1" spans="1:3" x14ac:dyDescent="0.25">
      <c r="A1" t="s">
        <v>55</v>
      </c>
    </row>
    <row r="2" spans="1:3" x14ac:dyDescent="0.25">
      <c r="A2" t="s">
        <v>56</v>
      </c>
    </row>
    <row r="3" spans="1:3" x14ac:dyDescent="0.25">
      <c r="A3" t="s">
        <v>66</v>
      </c>
      <c r="C3" t="s">
        <v>132</v>
      </c>
    </row>
    <row r="4" spans="1:3" x14ac:dyDescent="0.25">
      <c r="A4" t="s">
        <v>61</v>
      </c>
      <c r="C4" t="s">
        <v>133</v>
      </c>
    </row>
    <row r="5" spans="1:3" x14ac:dyDescent="0.25">
      <c r="A5" t="s">
        <v>57</v>
      </c>
    </row>
    <row r="6" spans="1:3" x14ac:dyDescent="0.25">
      <c r="A6" t="s">
        <v>58</v>
      </c>
    </row>
    <row r="7" spans="1:3" x14ac:dyDescent="0.25">
      <c r="A7" t="s">
        <v>59</v>
      </c>
    </row>
    <row r="8" spans="1:3" x14ac:dyDescent="0.25">
      <c r="A8" t="s">
        <v>63</v>
      </c>
    </row>
    <row r="9" spans="1:3" x14ac:dyDescent="0.25">
      <c r="A9" t="s">
        <v>60</v>
      </c>
    </row>
    <row r="10" spans="1:3" x14ac:dyDescent="0.25">
      <c r="A10" t="s">
        <v>62</v>
      </c>
    </row>
    <row r="11" spans="1:3" x14ac:dyDescent="0.25">
      <c r="A11" t="s">
        <v>65</v>
      </c>
    </row>
    <row r="12" spans="1:3" x14ac:dyDescent="0.25">
      <c r="A12" t="s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opLeftCell="A16" workbookViewId="0">
      <selection activeCell="E1" sqref="E1"/>
    </sheetView>
  </sheetViews>
  <sheetFormatPr baseColWidth="10" defaultRowHeight="15" x14ac:dyDescent="0.25"/>
  <cols>
    <col min="8" max="8" width="8.85546875" customWidth="1"/>
  </cols>
  <sheetData>
    <row r="1" spans="1:1" ht="23.25" customHeight="1" x14ac:dyDescent="0.35">
      <c r="A1" s="45" t="s">
        <v>150</v>
      </c>
    </row>
    <row r="8" spans="1:1" ht="3.6" customHeight="1" x14ac:dyDescent="0.25"/>
  </sheetData>
  <sheetProtection algorithmName="SHA-512" hashValue="xgod+l8B5//4N3Fwzi20mNxQeGZRnKvc/OeE4C7OilJ1rBT9ngtkj0uR6Sj61Lc7qrfTbPI+H7gaU8TOQVH0VA==" saltValue="bH08EFhYv1rTRzt49xAzPA==" spinCount="100000" sheet="1" objects="1" scenarios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Options!$C$3:$C$4</xm:f>
          </x14:formula1>
          <xm:sqref>F20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opLeftCell="A10" workbookViewId="0">
      <selection activeCell="E18" sqref="E18"/>
    </sheetView>
  </sheetViews>
  <sheetFormatPr baseColWidth="10" defaultRowHeight="15" x14ac:dyDescent="0.25"/>
  <cols>
    <col min="1" max="1" width="47.140625" bestFit="1" customWidth="1"/>
    <col min="2" max="2" width="12.85546875" bestFit="1" customWidth="1"/>
    <col min="10" max="10" width="11.42578125" style="96"/>
  </cols>
  <sheetData>
    <row r="1" spans="1:10" ht="27.75" customHeight="1" x14ac:dyDescent="0.35">
      <c r="A1" s="78" t="s">
        <v>163</v>
      </c>
      <c r="B1" s="43" t="s">
        <v>149</v>
      </c>
    </row>
    <row r="3" spans="1:10" ht="33.75" customHeight="1" x14ac:dyDescent="0.3">
      <c r="A3" s="76" t="s">
        <v>161</v>
      </c>
      <c r="B3" s="22"/>
      <c r="C3" s="22"/>
      <c r="D3" s="22"/>
      <c r="E3" s="22"/>
      <c r="F3" s="22"/>
      <c r="G3" s="22"/>
      <c r="H3" s="22"/>
      <c r="I3" s="22"/>
    </row>
    <row r="4" spans="1:10" ht="30" customHeight="1" x14ac:dyDescent="0.25">
      <c r="A4" s="82" t="s">
        <v>165</v>
      </c>
      <c r="B4" s="22"/>
      <c r="C4" s="22"/>
      <c r="D4" s="22"/>
      <c r="E4" s="22"/>
      <c r="F4" s="22"/>
      <c r="G4" s="22"/>
      <c r="H4" s="22"/>
      <c r="I4" s="22"/>
    </row>
    <row r="5" spans="1:10" ht="7.5" customHeight="1" thickBot="1" x14ac:dyDescent="0.3">
      <c r="A5" s="75"/>
      <c r="B5" s="22"/>
      <c r="C5" s="22"/>
      <c r="D5" s="22"/>
      <c r="E5" s="22"/>
      <c r="F5" s="22"/>
      <c r="G5" s="22"/>
      <c r="H5" s="22"/>
      <c r="I5" s="22"/>
    </row>
    <row r="6" spans="1:10" ht="15.75" thickBot="1" x14ac:dyDescent="0.3">
      <c r="A6" s="23"/>
      <c r="B6" s="77" t="s">
        <v>138</v>
      </c>
      <c r="C6" s="22"/>
      <c r="D6" s="22"/>
      <c r="E6" s="22"/>
      <c r="F6" s="22"/>
      <c r="G6" s="22"/>
      <c r="H6" s="22"/>
      <c r="I6" s="22"/>
    </row>
    <row r="7" spans="1:10" x14ac:dyDescent="0.25">
      <c r="A7" s="24" t="s">
        <v>55</v>
      </c>
      <c r="B7" s="79"/>
      <c r="D7" s="22"/>
      <c r="E7" s="22"/>
      <c r="F7" s="22"/>
      <c r="G7" s="22"/>
      <c r="H7" s="22"/>
      <c r="I7" s="22"/>
    </row>
    <row r="8" spans="1:10" x14ac:dyDescent="0.25">
      <c r="A8" s="25" t="s">
        <v>127</v>
      </c>
      <c r="B8" s="80"/>
      <c r="D8" s="22"/>
      <c r="E8" s="22"/>
      <c r="F8" s="22"/>
      <c r="G8" s="22"/>
      <c r="H8" s="22"/>
      <c r="I8" s="22"/>
    </row>
    <row r="9" spans="1:10" ht="15.75" thickBot="1" x14ac:dyDescent="0.3">
      <c r="A9" s="26" t="s">
        <v>63</v>
      </c>
      <c r="B9" s="81"/>
      <c r="D9" s="22"/>
      <c r="E9" s="22"/>
      <c r="F9" s="22"/>
      <c r="G9" s="22"/>
      <c r="H9" s="22"/>
      <c r="I9" s="22"/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0" ht="24" customHeight="1" x14ac:dyDescent="0.3">
      <c r="A11" s="76" t="s">
        <v>162</v>
      </c>
      <c r="B11" s="22"/>
      <c r="C11" s="22"/>
      <c r="D11" s="22"/>
      <c r="E11" s="22"/>
      <c r="F11" s="22"/>
      <c r="G11" s="22"/>
      <c r="H11" s="22"/>
      <c r="I11" s="22"/>
    </row>
    <row r="12" spans="1:10" ht="24.75" customHeight="1" x14ac:dyDescent="0.25">
      <c r="A12" s="82" t="s">
        <v>164</v>
      </c>
      <c r="B12" s="22"/>
      <c r="C12" s="22"/>
      <c r="D12" s="22"/>
      <c r="E12" s="22"/>
      <c r="F12" s="22"/>
      <c r="G12" s="22"/>
      <c r="H12" s="22"/>
      <c r="I12" s="22"/>
    </row>
    <row r="13" spans="1:10" ht="9.75" customHeight="1" thickBot="1" x14ac:dyDescent="0.3">
      <c r="A13" s="75"/>
      <c r="B13" s="22"/>
      <c r="C13" s="22"/>
      <c r="D13" s="22"/>
      <c r="E13" s="22"/>
      <c r="F13" s="22"/>
      <c r="G13" s="22"/>
      <c r="H13" s="22"/>
      <c r="I13" s="22"/>
    </row>
    <row r="14" spans="1:10" ht="15.75" thickBot="1" x14ac:dyDescent="0.3">
      <c r="A14" s="27"/>
      <c r="B14" s="28" t="s">
        <v>0</v>
      </c>
      <c r="C14" s="29" t="s">
        <v>1</v>
      </c>
      <c r="D14" s="29" t="s">
        <v>2</v>
      </c>
      <c r="E14" s="29" t="s">
        <v>3</v>
      </c>
      <c r="F14" s="29" t="s">
        <v>4</v>
      </c>
      <c r="G14" s="29" t="s">
        <v>5</v>
      </c>
      <c r="H14" s="30" t="s">
        <v>6</v>
      </c>
      <c r="I14" s="92" t="s">
        <v>144</v>
      </c>
      <c r="J14" s="97"/>
    </row>
    <row r="15" spans="1:10" x14ac:dyDescent="0.25">
      <c r="A15" s="31" t="s">
        <v>55</v>
      </c>
      <c r="B15" s="83"/>
      <c r="C15" s="84"/>
      <c r="D15" s="84"/>
      <c r="E15" s="84"/>
      <c r="F15" s="84"/>
      <c r="G15" s="84"/>
      <c r="H15" s="85"/>
      <c r="I15" s="93">
        <f>SUM(B15:H15)</f>
        <v>0</v>
      </c>
      <c r="J15" s="98" t="str">
        <f>IF(B7&lt;&gt;I15,"Cette répartition n'est pas cohérente avec votre objectif hebdomadaire !","")</f>
        <v/>
      </c>
    </row>
    <row r="16" spans="1:10" x14ac:dyDescent="0.25">
      <c r="A16" s="33" t="s">
        <v>56</v>
      </c>
      <c r="B16" s="86"/>
      <c r="C16" s="87"/>
      <c r="D16" s="87"/>
      <c r="E16" s="87"/>
      <c r="F16" s="87"/>
      <c r="G16" s="87"/>
      <c r="H16" s="88"/>
      <c r="I16" s="94">
        <f t="shared" ref="I16:I26" si="0">SUM(B16:H16)</f>
        <v>0</v>
      </c>
      <c r="J16" s="97"/>
    </row>
    <row r="17" spans="1:10" x14ac:dyDescent="0.25">
      <c r="A17" s="33" t="s">
        <v>66</v>
      </c>
      <c r="B17" s="86"/>
      <c r="C17" s="87"/>
      <c r="D17" s="87"/>
      <c r="E17" s="87"/>
      <c r="F17" s="87"/>
      <c r="G17" s="87"/>
      <c r="H17" s="88"/>
      <c r="I17" s="94">
        <f t="shared" si="0"/>
        <v>0</v>
      </c>
      <c r="J17" s="97"/>
    </row>
    <row r="18" spans="1:10" x14ac:dyDescent="0.25">
      <c r="A18" s="33" t="s">
        <v>61</v>
      </c>
      <c r="B18" s="86"/>
      <c r="C18" s="87"/>
      <c r="D18" s="87"/>
      <c r="E18" s="87"/>
      <c r="F18" s="87"/>
      <c r="G18" s="87"/>
      <c r="H18" s="88"/>
      <c r="I18" s="94">
        <f t="shared" si="0"/>
        <v>0</v>
      </c>
      <c r="J18" s="98" t="str">
        <f>IF(B8&lt;&gt;I18,"Cette répartition n'est pas cohérente avec votre objectif hebdomadaire !","")</f>
        <v/>
      </c>
    </row>
    <row r="19" spans="1:10" x14ac:dyDescent="0.25">
      <c r="A19" s="33" t="s">
        <v>57</v>
      </c>
      <c r="B19" s="86"/>
      <c r="C19" s="87"/>
      <c r="D19" s="87"/>
      <c r="E19" s="87"/>
      <c r="F19" s="87"/>
      <c r="G19" s="87"/>
      <c r="H19" s="88"/>
      <c r="I19" s="94">
        <f t="shared" si="0"/>
        <v>0</v>
      </c>
      <c r="J19" s="97"/>
    </row>
    <row r="20" spans="1:10" x14ac:dyDescent="0.25">
      <c r="A20" s="33" t="s">
        <v>58</v>
      </c>
      <c r="B20" s="86"/>
      <c r="C20" s="87"/>
      <c r="D20" s="87"/>
      <c r="E20" s="87"/>
      <c r="F20" s="87"/>
      <c r="G20" s="87"/>
      <c r="H20" s="88"/>
      <c r="I20" s="94">
        <f t="shared" si="0"/>
        <v>0</v>
      </c>
      <c r="J20" s="97"/>
    </row>
    <row r="21" spans="1:10" x14ac:dyDescent="0.25">
      <c r="A21" s="33" t="s">
        <v>59</v>
      </c>
      <c r="B21" s="86"/>
      <c r="C21" s="87"/>
      <c r="D21" s="87"/>
      <c r="E21" s="87"/>
      <c r="F21" s="87"/>
      <c r="G21" s="87"/>
      <c r="H21" s="88"/>
      <c r="I21" s="94">
        <f t="shared" si="0"/>
        <v>0</v>
      </c>
      <c r="J21" s="97"/>
    </row>
    <row r="22" spans="1:10" x14ac:dyDescent="0.25">
      <c r="A22" s="33" t="s">
        <v>63</v>
      </c>
      <c r="B22" s="86"/>
      <c r="C22" s="87"/>
      <c r="D22" s="87"/>
      <c r="E22" s="87"/>
      <c r="F22" s="87"/>
      <c r="G22" s="87"/>
      <c r="H22" s="88"/>
      <c r="I22" s="94">
        <f t="shared" si="0"/>
        <v>0</v>
      </c>
      <c r="J22" s="98" t="str">
        <f>IF(B9&lt;&gt;I22,"Cette répartition n'est pas cohérente avec votre objectif hebdomadaire !","")</f>
        <v/>
      </c>
    </row>
    <row r="23" spans="1:10" x14ac:dyDescent="0.25">
      <c r="A23" s="33" t="s">
        <v>60</v>
      </c>
      <c r="B23" s="86"/>
      <c r="C23" s="87"/>
      <c r="D23" s="87"/>
      <c r="E23" s="87"/>
      <c r="F23" s="87"/>
      <c r="G23" s="87"/>
      <c r="H23" s="88"/>
      <c r="I23" s="94">
        <f t="shared" si="0"/>
        <v>0</v>
      </c>
      <c r="J23" s="97"/>
    </row>
    <row r="24" spans="1:10" x14ac:dyDescent="0.25">
      <c r="A24" s="33" t="s">
        <v>62</v>
      </c>
      <c r="B24" s="86"/>
      <c r="C24" s="87"/>
      <c r="D24" s="87"/>
      <c r="E24" s="87"/>
      <c r="F24" s="87"/>
      <c r="G24" s="87"/>
      <c r="H24" s="88"/>
      <c r="I24" s="94">
        <f t="shared" si="0"/>
        <v>0</v>
      </c>
      <c r="J24" s="97"/>
    </row>
    <row r="25" spans="1:10" x14ac:dyDescent="0.25">
      <c r="A25" s="33" t="s">
        <v>65</v>
      </c>
      <c r="B25" s="86"/>
      <c r="C25" s="87"/>
      <c r="D25" s="87"/>
      <c r="E25" s="87"/>
      <c r="F25" s="87"/>
      <c r="G25" s="87"/>
      <c r="H25" s="88"/>
      <c r="I25" s="94">
        <f t="shared" si="0"/>
        <v>0</v>
      </c>
      <c r="J25" s="97"/>
    </row>
    <row r="26" spans="1:10" ht="15.75" thickBot="1" x14ac:dyDescent="0.3">
      <c r="A26" s="34" t="s">
        <v>64</v>
      </c>
      <c r="B26" s="89"/>
      <c r="C26" s="90"/>
      <c r="D26" s="90"/>
      <c r="E26" s="90"/>
      <c r="F26" s="90"/>
      <c r="G26" s="90"/>
      <c r="H26" s="91"/>
      <c r="I26" s="95">
        <f t="shared" si="0"/>
        <v>0</v>
      </c>
      <c r="J26" s="97"/>
    </row>
    <row r="27" spans="1:10" x14ac:dyDescent="0.25">
      <c r="I27" s="21"/>
    </row>
  </sheetData>
  <sheetProtection algorithmName="SHA-512" hashValue="//6+cDXmXDPOCfDMMIW+7mr+r86/6RvbibDcsoa95ekXgnhX6Jy4VDOOMiNofovT1OC3t7z/5ruX+MMb8yFNVQ==" saltValue="3FrtrbG9ekfSBF5sMx4d1g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6" sqref="I6"/>
    </sheetView>
  </sheetViews>
  <sheetFormatPr baseColWidth="10" defaultRowHeight="15" x14ac:dyDescent="0.25"/>
  <sheetData>
    <row r="1" spans="1:9" x14ac:dyDescent="0.25">
      <c r="A1" s="13" t="s">
        <v>94</v>
      </c>
      <c r="E1" t="s">
        <v>70</v>
      </c>
      <c r="I1" t="s">
        <v>135</v>
      </c>
    </row>
    <row r="2" spans="1:9" x14ac:dyDescent="0.25">
      <c r="A2" t="s">
        <v>83</v>
      </c>
      <c r="E2" t="s">
        <v>71</v>
      </c>
      <c r="I2" t="s">
        <v>129</v>
      </c>
    </row>
    <row r="3" spans="1:9" x14ac:dyDescent="0.25">
      <c r="A3" t="s">
        <v>84</v>
      </c>
      <c r="E3" s="12" t="s">
        <v>74</v>
      </c>
    </row>
    <row r="4" spans="1:9" x14ac:dyDescent="0.25">
      <c r="A4" t="s">
        <v>85</v>
      </c>
      <c r="I4" t="s">
        <v>136</v>
      </c>
    </row>
    <row r="5" spans="1:9" x14ac:dyDescent="0.25">
      <c r="A5" t="s">
        <v>86</v>
      </c>
      <c r="I5" t="s">
        <v>137</v>
      </c>
    </row>
    <row r="6" spans="1:9" x14ac:dyDescent="0.25">
      <c r="A6" t="s">
        <v>87</v>
      </c>
    </row>
    <row r="7" spans="1:9" x14ac:dyDescent="0.25">
      <c r="A7" t="s">
        <v>88</v>
      </c>
    </row>
    <row r="8" spans="1:9" x14ac:dyDescent="0.25">
      <c r="A8" t="s">
        <v>89</v>
      </c>
    </row>
    <row r="9" spans="1:9" x14ac:dyDescent="0.25">
      <c r="A9" t="s">
        <v>72</v>
      </c>
    </row>
    <row r="10" spans="1:9" x14ac:dyDescent="0.25">
      <c r="A10" t="s">
        <v>90</v>
      </c>
    </row>
    <row r="11" spans="1:9" x14ac:dyDescent="0.25">
      <c r="A11" t="s">
        <v>91</v>
      </c>
    </row>
    <row r="12" spans="1:9" x14ac:dyDescent="0.25">
      <c r="A12" t="s">
        <v>92</v>
      </c>
    </row>
    <row r="13" spans="1:9" x14ac:dyDescent="0.25">
      <c r="A13" t="s">
        <v>73</v>
      </c>
    </row>
    <row r="14" spans="1:9" x14ac:dyDescent="0.25">
      <c r="A14" t="s">
        <v>93</v>
      </c>
    </row>
    <row r="16" spans="1:9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Instructions</vt:lpstr>
      <vt:lpstr>Calendrier semaine 1</vt:lpstr>
      <vt:lpstr>Calendrier semaine 2 (payant)</vt:lpstr>
      <vt:lpstr>Bilan Semaine 1</vt:lpstr>
      <vt:lpstr>Bilan Semaine 2 (payant)</vt:lpstr>
      <vt:lpstr>Options</vt:lpstr>
      <vt:lpstr>Comparaison semaines 1 et 2</vt:lpstr>
      <vt:lpstr>Objectifs (payant)</vt:lpstr>
      <vt:lpstr>A concatener</vt:lpstr>
      <vt:lpstr>Tableau hebdomadaire</vt:lpstr>
      <vt:lpstr>Semaine cible (payant)</vt:lpstr>
      <vt:lpstr>Comparaison semaine cible</vt:lpstr>
      <vt:lpstr>'Semaine cible (payant)'!Zone_d_impression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Anne-Flore Adam</dc:creator>
  <cp:lastModifiedBy>Jean-Marie Bugarel</cp:lastModifiedBy>
  <cp:lastPrinted>2018-05-11T11:00:54Z</cp:lastPrinted>
  <dcterms:created xsi:type="dcterms:W3CDTF">2018-05-11T07:37:29Z</dcterms:created>
  <dcterms:modified xsi:type="dcterms:W3CDTF">2018-05-16T11:30:37Z</dcterms:modified>
</cp:coreProperties>
</file>