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"/>
    </mc:Choice>
  </mc:AlternateContent>
  <bookViews>
    <workbookView xWindow="0" yWindow="0" windowWidth="24000" windowHeight="9735"/>
  </bookViews>
  <sheets>
    <sheet name="Evaluation valeur site internet" sheetId="1" r:id="rId1"/>
    <sheet name="Coefficient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10" i="1" s="1"/>
  <c r="H16" i="1"/>
  <c r="H36" i="1"/>
  <c r="H34" i="1"/>
  <c r="H32" i="1"/>
  <c r="H30" i="1"/>
  <c r="H28" i="1"/>
  <c r="H26" i="1"/>
  <c r="H24" i="1"/>
  <c r="H22" i="1"/>
  <c r="H20" i="1"/>
  <c r="H18" i="1"/>
  <c r="H38" i="1" l="1"/>
  <c r="I12" i="1"/>
  <c r="I16" i="1" l="1"/>
  <c r="I38" i="1" s="1"/>
  <c r="B38" i="1" s="1"/>
</calcChain>
</file>

<file path=xl/sharedStrings.xml><?xml version="1.0" encoding="utf-8"?>
<sst xmlns="http://schemas.openxmlformats.org/spreadsheetml/2006/main" count="99" uniqueCount="47">
  <si>
    <t>Votre chiffre d'affaires actuel en rythme annuel :</t>
  </si>
  <si>
    <t>Rythme annuel de progression de votre chiffre d'affaires :</t>
  </si>
  <si>
    <t>Votre excédent brut d'exploitation actuel (chiffre annuel) :</t>
  </si>
  <si>
    <t>L'EBE montre la capacité de l'entreprise à générer de la trésorerie.</t>
  </si>
  <si>
    <t>L'EBE est la ressource d'exploitation après paiement des charges de personnel mais avant les dotations aux amortissements.</t>
  </si>
  <si>
    <t>champ obligatoire</t>
  </si>
  <si>
    <t>Méthode basée sur les multiples de chiffre d’affaires, corrigés de différents critères.</t>
  </si>
  <si>
    <t>Calcul de la valeur d'un site internet</t>
  </si>
  <si>
    <t>Si votre site internet ne réalise aucune vente, saisissez le chiffre d'affaires qu'il réaliserait avec un effort minimum de monétisation.</t>
  </si>
  <si>
    <t>VALEUR ESTIMEE DE VOTRE SITE INTERNET :</t>
  </si>
  <si>
    <t>Ciblage</t>
  </si>
  <si>
    <t>Généraliste</t>
  </si>
  <si>
    <t>Clairement ciblé</t>
  </si>
  <si>
    <t>Très spécifique</t>
  </si>
  <si>
    <t>Contenu</t>
  </si>
  <si>
    <t>Qualitatif et riche</t>
  </si>
  <si>
    <t>Moyennement qualitatif / riche</t>
  </si>
  <si>
    <t>Peu qualitatif ou peu riche</t>
  </si>
  <si>
    <t>Taux de rebond en %</t>
  </si>
  <si>
    <t>Ciblage des visiteurs</t>
  </si>
  <si>
    <t>Notoriété du site</t>
  </si>
  <si>
    <t>Notoriété</t>
  </si>
  <si>
    <t>Faible</t>
  </si>
  <si>
    <t>Naissante</t>
  </si>
  <si>
    <t>Bonne</t>
  </si>
  <si>
    <t>Les utilisateurs interagissent-ils entre eux ?</t>
  </si>
  <si>
    <t>Interaction</t>
  </si>
  <si>
    <t>Le site interagit-il avec ses utilisateurs ?</t>
  </si>
  <si>
    <t>Faiblement</t>
  </si>
  <si>
    <t>Ponctuellement</t>
  </si>
  <si>
    <t>Fortement (véritable communauté)</t>
  </si>
  <si>
    <t>Origine du trafic</t>
  </si>
  <si>
    <t>champ obligatoire (sélectionnez dans la liste)</t>
  </si>
  <si>
    <t>Principalement naturelle</t>
  </si>
  <si>
    <t>Principalement payante (achats de mots-clés, bannières…)</t>
  </si>
  <si>
    <t>Mixte</t>
  </si>
  <si>
    <t>Part de marché sur la thématique du site</t>
  </si>
  <si>
    <t>Leader</t>
  </si>
  <si>
    <t>Challenger</t>
  </si>
  <si>
    <t>Suiveur</t>
  </si>
  <si>
    <t>Rythme annuel de progression de la fréquentation :</t>
  </si>
  <si>
    <t>Type de revenu</t>
  </si>
  <si>
    <t>Principalement publicitaire</t>
  </si>
  <si>
    <t>Principalement vente de produits et de services</t>
  </si>
  <si>
    <t>Nombre de visiteurs uniques / an en rythme annuel :</t>
  </si>
  <si>
    <t>Coefficients utilisés pour la valorisation</t>
  </si>
  <si>
    <t>Part de marché sur la thématique du site (internet)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</si>
</sst>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6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indent="1"/>
    </xf>
    <xf numFmtId="43" fontId="0" fillId="0" borderId="0" xfId="0" applyNumberFormat="1"/>
    <xf numFmtId="9" fontId="0" fillId="0" borderId="0" xfId="2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4" fontId="6" fillId="2" borderId="2" xfId="0" applyNumberFormat="1" applyFont="1" applyFill="1" applyBorder="1" applyAlignment="1">
      <alignment horizontal="center"/>
    </xf>
    <xf numFmtId="0" fontId="10" fillId="0" borderId="0" xfId="0" applyFont="1"/>
    <xf numFmtId="43" fontId="3" fillId="0" borderId="0" xfId="1" applyFont="1" applyBorder="1" applyAlignment="1" applyProtection="1">
      <alignment horizontal="center"/>
      <protection locked="0"/>
    </xf>
    <xf numFmtId="43" fontId="3" fillId="3" borderId="1" xfId="1" applyFont="1" applyFill="1" applyBorder="1" applyAlignment="1" applyProtection="1">
      <alignment horizontal="center"/>
      <protection locked="0"/>
    </xf>
    <xf numFmtId="9" fontId="3" fillId="3" borderId="1" xfId="2" applyFont="1" applyFill="1" applyBorder="1" applyAlignment="1" applyProtection="1">
      <alignment horizontal="right" indent="2"/>
      <protection locked="0"/>
    </xf>
    <xf numFmtId="0" fontId="0" fillId="0" borderId="0" xfId="0" applyNumberFormat="1"/>
    <xf numFmtId="166" fontId="3" fillId="3" borderId="1" xfId="1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1171575</xdr:colOff>
      <xdr:row>0</xdr:row>
      <xdr:rowOff>0</xdr:rowOff>
    </xdr:from>
    <xdr:to>
      <xdr:col>1</xdr:col>
      <xdr:colOff>3048000</xdr:colOff>
      <xdr:row>1</xdr:row>
      <xdr:rowOff>173915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0"/>
          <a:ext cx="1876425" cy="507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tabSelected="1" workbookViewId="0">
      <selection activeCell="B8" sqref="B8"/>
    </sheetView>
  </sheetViews>
  <sheetFormatPr baseColWidth="10" defaultColWidth="0" defaultRowHeight="15" zeroHeight="1" x14ac:dyDescent="0.25"/>
  <cols>
    <col min="1" max="1" width="55.7109375" customWidth="1"/>
    <col min="2" max="2" width="51.28515625" customWidth="1"/>
    <col min="3" max="3" width="5.85546875" customWidth="1"/>
    <col min="4" max="6" width="11.42578125" customWidth="1"/>
    <col min="7" max="7" width="13.7109375" customWidth="1"/>
    <col min="8" max="8" width="12.85546875" hidden="1"/>
    <col min="9" max="9" width="16.140625" hidden="1"/>
    <col min="10" max="16384" width="11.42578125" hidden="1"/>
  </cols>
  <sheetData>
    <row r="1" spans="1:9" ht="26.25" x14ac:dyDescent="0.4">
      <c r="A1" s="8" t="s">
        <v>7</v>
      </c>
    </row>
    <row r="2" spans="1:9" x14ac:dyDescent="0.25"/>
    <row r="3" spans="1:9" x14ac:dyDescent="0.25"/>
    <row r="4" spans="1:9" x14ac:dyDescent="0.25">
      <c r="A4" s="7" t="s">
        <v>6</v>
      </c>
      <c r="B4" s="3"/>
    </row>
    <row r="5" spans="1:9" x14ac:dyDescent="0.25">
      <c r="B5" s="3"/>
      <c r="H5" s="5">
        <f>IF(ISBLANK(B7),5000,B7)</f>
        <v>15000</v>
      </c>
    </row>
    <row r="6" spans="1:9" x14ac:dyDescent="0.25">
      <c r="B6" s="3"/>
    </row>
    <row r="7" spans="1:9" ht="15.75" x14ac:dyDescent="0.25">
      <c r="A7" s="1" t="s">
        <v>0</v>
      </c>
      <c r="B7" s="13">
        <v>15000</v>
      </c>
      <c r="D7" s="9" t="s">
        <v>5</v>
      </c>
    </row>
    <row r="8" spans="1:9" ht="15.75" x14ac:dyDescent="0.25">
      <c r="A8" s="4" t="s">
        <v>8</v>
      </c>
      <c r="B8" s="12"/>
      <c r="D8" s="9"/>
    </row>
    <row r="9" spans="1:9" ht="15.75" x14ac:dyDescent="0.25">
      <c r="A9" s="1"/>
      <c r="B9" s="2"/>
      <c r="D9" s="1"/>
    </row>
    <row r="10" spans="1:9" ht="15.75" x14ac:dyDescent="0.25">
      <c r="A10" s="1" t="s">
        <v>1</v>
      </c>
      <c r="B10" s="14">
        <v>1</v>
      </c>
      <c r="D10" s="9" t="s">
        <v>5</v>
      </c>
      <c r="I10" s="5">
        <f>IF(ISBLANK(B10),H5,H5*(1+B10))</f>
        <v>30000</v>
      </c>
    </row>
    <row r="11" spans="1:9" ht="15.75" x14ac:dyDescent="0.25">
      <c r="A11" s="1"/>
      <c r="B11" s="2"/>
      <c r="D11" s="1"/>
    </row>
    <row r="12" spans="1:9" ht="15.75" x14ac:dyDescent="0.25">
      <c r="A12" s="1" t="s">
        <v>2</v>
      </c>
      <c r="B12" s="13">
        <v>2000</v>
      </c>
      <c r="D12" s="9" t="s">
        <v>5</v>
      </c>
      <c r="H12" s="6"/>
      <c r="I12" s="5">
        <f>IF(ISBLANK(B12),I10,I10+B12)</f>
        <v>32000</v>
      </c>
    </row>
    <row r="13" spans="1:9" ht="15.75" x14ac:dyDescent="0.25">
      <c r="A13" s="4" t="s">
        <v>4</v>
      </c>
      <c r="B13" s="2"/>
    </row>
    <row r="14" spans="1:9" ht="15.75" x14ac:dyDescent="0.25">
      <c r="A14" s="4" t="s">
        <v>3</v>
      </c>
      <c r="B14" s="2"/>
    </row>
    <row r="15" spans="1:9" ht="15.75" x14ac:dyDescent="0.25">
      <c r="A15" s="1"/>
      <c r="B15" s="2"/>
    </row>
    <row r="16" spans="1:9" ht="15.75" x14ac:dyDescent="0.25">
      <c r="A16" s="1" t="s">
        <v>44</v>
      </c>
      <c r="B16" s="16">
        <v>200000</v>
      </c>
      <c r="D16" s="9" t="s">
        <v>5</v>
      </c>
      <c r="H16" s="17">
        <f>IF(ISBLANK(B16),"",B16/50)</f>
        <v>4000</v>
      </c>
      <c r="I16" s="5">
        <f>SUM(I12,H16)</f>
        <v>36000</v>
      </c>
    </row>
    <row r="17" spans="1:9" ht="15.75" x14ac:dyDescent="0.25">
      <c r="A17" s="1"/>
      <c r="B17" s="2"/>
    </row>
    <row r="18" spans="1:9" ht="15.75" x14ac:dyDescent="0.25">
      <c r="A18" s="1" t="s">
        <v>19</v>
      </c>
      <c r="B18" s="13" t="s">
        <v>12</v>
      </c>
      <c r="D18" s="9" t="s">
        <v>32</v>
      </c>
      <c r="H18">
        <f>IF(ISERROR(VLOOKUP(B18,A41:B43,2,0)),1,VLOOKUP(B18,A41:B43,2,0))</f>
        <v>1.3</v>
      </c>
      <c r="I18" s="5"/>
    </row>
    <row r="19" spans="1:9" ht="15.75" x14ac:dyDescent="0.25">
      <c r="A19" s="1"/>
      <c r="B19" s="2"/>
    </row>
    <row r="20" spans="1:9" ht="15.75" x14ac:dyDescent="0.25">
      <c r="A20" s="1" t="s">
        <v>14</v>
      </c>
      <c r="B20" s="13" t="s">
        <v>15</v>
      </c>
      <c r="D20" s="9" t="s">
        <v>32</v>
      </c>
      <c r="H20">
        <f>IF(ISERROR(VLOOKUP(B20,A46:B48,2,0)),1,VLOOKUP(B20,A46:B48,2,0))</f>
        <v>0.7</v>
      </c>
      <c r="I20" s="5"/>
    </row>
    <row r="21" spans="1:9" ht="15.75" x14ac:dyDescent="0.25">
      <c r="A21" s="1"/>
      <c r="B21" s="2"/>
    </row>
    <row r="22" spans="1:9" ht="15.75" x14ac:dyDescent="0.25">
      <c r="A22" s="1" t="s">
        <v>18</v>
      </c>
      <c r="B22" s="14">
        <v>0.75</v>
      </c>
      <c r="D22" s="9" t="s">
        <v>5</v>
      </c>
      <c r="H22">
        <f>IF(ISBLANK(B22),1,IF(B22&lt;70%,1.3,0.9))</f>
        <v>0.9</v>
      </c>
    </row>
    <row r="23" spans="1:9" ht="15.75" x14ac:dyDescent="0.25">
      <c r="A23" s="1"/>
      <c r="B23" s="2"/>
    </row>
    <row r="24" spans="1:9" ht="15.75" x14ac:dyDescent="0.25">
      <c r="A24" s="1" t="s">
        <v>20</v>
      </c>
      <c r="B24" s="13" t="s">
        <v>22</v>
      </c>
      <c r="D24" s="9" t="s">
        <v>32</v>
      </c>
      <c r="H24">
        <f>IF(ISERROR(VLOOKUP(B24,A51:B53,2,0)),1,VLOOKUP(B24,A51:B53,2,0))</f>
        <v>0.7</v>
      </c>
    </row>
    <row r="25" spans="1:9" ht="15.75" x14ac:dyDescent="0.25">
      <c r="A25" s="1"/>
      <c r="B25" s="2"/>
    </row>
    <row r="26" spans="1:9" ht="15.75" x14ac:dyDescent="0.25">
      <c r="A26" s="1" t="s">
        <v>27</v>
      </c>
      <c r="B26" s="13" t="s">
        <v>29</v>
      </c>
      <c r="D26" s="9" t="s">
        <v>32</v>
      </c>
      <c r="H26">
        <f>IF(ISERROR(VLOOKUP(B26,A56:B58,2,0)),1,VLOOKUP(B26,A56:B58,2,0))</f>
        <v>1</v>
      </c>
    </row>
    <row r="27" spans="1:9" ht="15.75" x14ac:dyDescent="0.25">
      <c r="A27" s="1"/>
      <c r="B27" s="2"/>
    </row>
    <row r="28" spans="1:9" ht="15.75" x14ac:dyDescent="0.25">
      <c r="A28" s="1" t="s">
        <v>25</v>
      </c>
      <c r="B28" s="13" t="s">
        <v>28</v>
      </c>
      <c r="D28" s="9" t="s">
        <v>32</v>
      </c>
      <c r="H28">
        <f>IF(ISERROR(VLOOKUP(B28,A56:B58,2,0)),1,VLOOKUP(B28,A56:B58,2,0))</f>
        <v>0.7</v>
      </c>
    </row>
    <row r="29" spans="1:9" ht="15.75" x14ac:dyDescent="0.25">
      <c r="A29" s="1"/>
      <c r="B29" s="2"/>
    </row>
    <row r="30" spans="1:9" ht="15.75" x14ac:dyDescent="0.25">
      <c r="A30" s="1" t="s">
        <v>31</v>
      </c>
      <c r="B30" s="13" t="s">
        <v>33</v>
      </c>
      <c r="D30" s="9" t="s">
        <v>32</v>
      </c>
      <c r="H30">
        <f>IF(ISERROR(VLOOKUP(B30,A61:B63,2,0)),1,VLOOKUP(B30,A61:B63,2,0))</f>
        <v>1.2</v>
      </c>
    </row>
    <row r="31" spans="1:9" ht="15.75" x14ac:dyDescent="0.25">
      <c r="A31" s="1"/>
      <c r="B31" s="2"/>
    </row>
    <row r="32" spans="1:9" ht="15.75" x14ac:dyDescent="0.25">
      <c r="A32" s="1" t="s">
        <v>46</v>
      </c>
      <c r="B32" s="13" t="s">
        <v>38</v>
      </c>
      <c r="D32" s="9" t="s">
        <v>32</v>
      </c>
      <c r="H32">
        <f>IF(ISERROR(VLOOKUP(B32,A66:B68,2,0)),1,VLOOKUP(B32,A66:B68,2,0))</f>
        <v>1</v>
      </c>
    </row>
    <row r="33" spans="1:9" ht="15.75" x14ac:dyDescent="0.25">
      <c r="A33" s="1"/>
      <c r="B33" s="2"/>
    </row>
    <row r="34" spans="1:9" ht="15.75" x14ac:dyDescent="0.25">
      <c r="A34" s="1" t="s">
        <v>40</v>
      </c>
      <c r="B34" s="14">
        <v>1</v>
      </c>
      <c r="D34" s="9" t="s">
        <v>5</v>
      </c>
      <c r="H34" s="15">
        <f>IF(ISERROR(B34+0.8),1,B34+0.8)</f>
        <v>1.8</v>
      </c>
    </row>
    <row r="35" spans="1:9" ht="15.75" x14ac:dyDescent="0.25">
      <c r="A35" s="1"/>
      <c r="B35" s="2"/>
    </row>
    <row r="36" spans="1:9" ht="15.75" x14ac:dyDescent="0.25">
      <c r="A36" s="1" t="s">
        <v>41</v>
      </c>
      <c r="B36" s="13" t="s">
        <v>35</v>
      </c>
      <c r="D36" s="9" t="s">
        <v>32</v>
      </c>
      <c r="H36">
        <f>IF(ISERROR(VLOOKUP(B36,A71:B73,2,0)),1,VLOOKUP(B36,A71:B73,2,0))</f>
        <v>1</v>
      </c>
    </row>
    <row r="37" spans="1:9" ht="16.5" thickBot="1" x14ac:dyDescent="0.3">
      <c r="A37" s="1"/>
      <c r="B37" s="2"/>
    </row>
    <row r="38" spans="1:9" ht="19.5" thickBot="1" x14ac:dyDescent="0.35">
      <c r="A38" s="11" t="s">
        <v>9</v>
      </c>
      <c r="B38" s="10">
        <f>I38</f>
        <v>37080</v>
      </c>
      <c r="H38">
        <f>AVERAGE(H18:H36)</f>
        <v>1.03</v>
      </c>
      <c r="I38" s="5">
        <f>I16*H38</f>
        <v>37080</v>
      </c>
    </row>
    <row r="39" spans="1:9" ht="15.75" x14ac:dyDescent="0.25">
      <c r="A39" s="1"/>
      <c r="B39" s="2"/>
    </row>
    <row r="40" spans="1:9" ht="15.75" hidden="1" x14ac:dyDescent="0.25">
      <c r="A40" s="1" t="s">
        <v>10</v>
      </c>
      <c r="B40" s="2"/>
    </row>
    <row r="41" spans="1:9" hidden="1" x14ac:dyDescent="0.25">
      <c r="A41" t="s">
        <v>11</v>
      </c>
      <c r="B41">
        <v>0.7</v>
      </c>
    </row>
    <row r="42" spans="1:9" hidden="1" x14ac:dyDescent="0.25">
      <c r="A42" t="s">
        <v>12</v>
      </c>
      <c r="B42">
        <v>1.3</v>
      </c>
    </row>
    <row r="43" spans="1:9" hidden="1" x14ac:dyDescent="0.25">
      <c r="A43" t="s">
        <v>13</v>
      </c>
      <c r="B43">
        <v>1</v>
      </c>
    </row>
    <row r="44" spans="1:9" hidden="1" x14ac:dyDescent="0.25"/>
    <row r="45" spans="1:9" ht="15.75" hidden="1" x14ac:dyDescent="0.25">
      <c r="A45" s="1" t="s">
        <v>14</v>
      </c>
      <c r="B45" s="2"/>
    </row>
    <row r="46" spans="1:9" hidden="1" x14ac:dyDescent="0.25">
      <c r="A46" t="s">
        <v>15</v>
      </c>
      <c r="B46">
        <v>0.7</v>
      </c>
    </row>
    <row r="47" spans="1:9" hidden="1" x14ac:dyDescent="0.25">
      <c r="A47" t="s">
        <v>16</v>
      </c>
      <c r="B47">
        <v>1.3</v>
      </c>
    </row>
    <row r="48" spans="1:9" hidden="1" x14ac:dyDescent="0.25">
      <c r="A48" t="s">
        <v>17</v>
      </c>
      <c r="B48">
        <v>1</v>
      </c>
    </row>
    <row r="49" spans="1:2" hidden="1" x14ac:dyDescent="0.25"/>
    <row r="50" spans="1:2" hidden="1" x14ac:dyDescent="0.25">
      <c r="A50" s="1" t="s">
        <v>21</v>
      </c>
    </row>
    <row r="51" spans="1:2" hidden="1" x14ac:dyDescent="0.25">
      <c r="A51" t="s">
        <v>22</v>
      </c>
      <c r="B51">
        <v>0.7</v>
      </c>
    </row>
    <row r="52" spans="1:2" hidden="1" x14ac:dyDescent="0.25">
      <c r="A52" t="s">
        <v>23</v>
      </c>
      <c r="B52">
        <v>1.2</v>
      </c>
    </row>
    <row r="53" spans="1:2" hidden="1" x14ac:dyDescent="0.25">
      <c r="A53" t="s">
        <v>24</v>
      </c>
      <c r="B53">
        <v>1.6</v>
      </c>
    </row>
    <row r="54" spans="1:2" hidden="1" x14ac:dyDescent="0.25"/>
    <row r="55" spans="1:2" hidden="1" x14ac:dyDescent="0.25">
      <c r="A55" s="1" t="s">
        <v>26</v>
      </c>
    </row>
    <row r="56" spans="1:2" hidden="1" x14ac:dyDescent="0.25">
      <c r="A56" t="s">
        <v>28</v>
      </c>
      <c r="B56">
        <v>0.7</v>
      </c>
    </row>
    <row r="57" spans="1:2" hidden="1" x14ac:dyDescent="0.25">
      <c r="A57" t="s">
        <v>29</v>
      </c>
      <c r="B57">
        <v>1</v>
      </c>
    </row>
    <row r="58" spans="1:2" hidden="1" x14ac:dyDescent="0.25">
      <c r="A58" t="s">
        <v>30</v>
      </c>
      <c r="B58">
        <v>1.7</v>
      </c>
    </row>
    <row r="59" spans="1:2" hidden="1" x14ac:dyDescent="0.25"/>
    <row r="60" spans="1:2" hidden="1" x14ac:dyDescent="0.25">
      <c r="A60" s="1" t="s">
        <v>31</v>
      </c>
    </row>
    <row r="61" spans="1:2" hidden="1" x14ac:dyDescent="0.25">
      <c r="A61" t="s">
        <v>33</v>
      </c>
      <c r="B61">
        <v>1.2</v>
      </c>
    </row>
    <row r="62" spans="1:2" hidden="1" x14ac:dyDescent="0.25">
      <c r="A62" t="s">
        <v>34</v>
      </c>
      <c r="B62">
        <v>0.7</v>
      </c>
    </row>
    <row r="63" spans="1:2" hidden="1" x14ac:dyDescent="0.25">
      <c r="A63" t="s">
        <v>35</v>
      </c>
      <c r="B63">
        <v>0.8</v>
      </c>
    </row>
    <row r="64" spans="1:2" hidden="1" x14ac:dyDescent="0.25"/>
    <row r="65" spans="1:2" hidden="1" x14ac:dyDescent="0.25">
      <c r="A65" s="1" t="s">
        <v>36</v>
      </c>
    </row>
    <row r="66" spans="1:2" hidden="1" x14ac:dyDescent="0.25">
      <c r="A66" t="s">
        <v>37</v>
      </c>
      <c r="B66">
        <v>1.4</v>
      </c>
    </row>
    <row r="67" spans="1:2" hidden="1" x14ac:dyDescent="0.25">
      <c r="A67" t="s">
        <v>38</v>
      </c>
      <c r="B67">
        <v>1</v>
      </c>
    </row>
    <row r="68" spans="1:2" hidden="1" x14ac:dyDescent="0.25">
      <c r="A68" t="s">
        <v>39</v>
      </c>
      <c r="B68">
        <v>0.7</v>
      </c>
    </row>
    <row r="69" spans="1:2" hidden="1" x14ac:dyDescent="0.25"/>
    <row r="70" spans="1:2" hidden="1" x14ac:dyDescent="0.25">
      <c r="A70" s="1" t="s">
        <v>41</v>
      </c>
    </row>
    <row r="71" spans="1:2" hidden="1" x14ac:dyDescent="0.25">
      <c r="A71" t="s">
        <v>42</v>
      </c>
      <c r="B71">
        <v>0.8</v>
      </c>
    </row>
    <row r="72" spans="1:2" hidden="1" x14ac:dyDescent="0.25">
      <c r="A72" t="s">
        <v>43</v>
      </c>
      <c r="B72">
        <v>1.2</v>
      </c>
    </row>
    <row r="73" spans="1:2" hidden="1" x14ac:dyDescent="0.25">
      <c r="A73" t="s">
        <v>35</v>
      </c>
      <c r="B73">
        <v>1</v>
      </c>
    </row>
  </sheetData>
  <sheetProtection algorithmName="SHA-512" hashValue="r+8QIPzl4iSI/qsawt5pd2Tit70f0tJFTnb4B7n1NG+fwHszQJGDFe18fILg9pwMGKzJVl20P+TwKj7Ac+1cTA==" saltValue="EDZqrD8ciUGdFsUzlyzg7w==" spinCount="100000" sheet="1" objects="1" scenarios="1"/>
  <sortState ref="A40:B207">
    <sortCondition ref="A40"/>
  </sortState>
  <dataValidations count="7">
    <dataValidation type="list" allowBlank="1" showInputMessage="1" showErrorMessage="1" sqref="B18">
      <formula1>$A$41:$A$43</formula1>
    </dataValidation>
    <dataValidation type="list" allowBlank="1" showInputMessage="1" showErrorMessage="1" sqref="B20">
      <formula1>$A$46:$A$48</formula1>
    </dataValidation>
    <dataValidation type="list" allowBlank="1" showInputMessage="1" showErrorMessage="1" sqref="B24">
      <formula1>$A$51:$A$53</formula1>
    </dataValidation>
    <dataValidation type="list" allowBlank="1" showInputMessage="1" showErrorMessage="1" sqref="B26 B28">
      <formula1>$A$56:$A$58</formula1>
    </dataValidation>
    <dataValidation type="list" allowBlank="1" showInputMessage="1" showErrorMessage="1" sqref="B30">
      <formula1>$A$61:$A$63</formula1>
    </dataValidation>
    <dataValidation type="list" allowBlank="1" showInputMessage="1" showErrorMessage="1" sqref="B32">
      <formula1>$A$66:$A$68</formula1>
    </dataValidation>
    <dataValidation type="list" allowBlank="1" showInputMessage="1" showErrorMessage="1" sqref="B36">
      <formula1>$A$71:$A$73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showGridLines="0" workbookViewId="0">
      <selection activeCell="A2" sqref="A2"/>
    </sheetView>
  </sheetViews>
  <sheetFormatPr baseColWidth="10" defaultRowHeight="15" x14ac:dyDescent="0.25"/>
  <cols>
    <col min="1" max="1" width="53.7109375" bestFit="1" customWidth="1"/>
  </cols>
  <sheetData>
    <row r="1" spans="1:2" ht="26.25" x14ac:dyDescent="0.4">
      <c r="A1" s="8" t="s">
        <v>45</v>
      </c>
    </row>
    <row r="3" spans="1:2" ht="15.75" x14ac:dyDescent="0.25">
      <c r="A3" s="1" t="s">
        <v>10</v>
      </c>
      <c r="B3" s="2"/>
    </row>
    <row r="4" spans="1:2" x14ac:dyDescent="0.25">
      <c r="A4" t="s">
        <v>11</v>
      </c>
      <c r="B4">
        <v>0.7</v>
      </c>
    </row>
    <row r="5" spans="1:2" x14ac:dyDescent="0.25">
      <c r="A5" t="s">
        <v>12</v>
      </c>
      <c r="B5">
        <v>1.3</v>
      </c>
    </row>
    <row r="6" spans="1:2" x14ac:dyDescent="0.25">
      <c r="A6" t="s">
        <v>13</v>
      </c>
      <c r="B6">
        <v>1</v>
      </c>
    </row>
    <row r="8" spans="1:2" ht="15.75" x14ac:dyDescent="0.25">
      <c r="A8" s="1" t="s">
        <v>14</v>
      </c>
      <c r="B8" s="2"/>
    </row>
    <row r="9" spans="1:2" x14ac:dyDescent="0.25">
      <c r="A9" t="s">
        <v>15</v>
      </c>
      <c r="B9">
        <v>0.7</v>
      </c>
    </row>
    <row r="10" spans="1:2" x14ac:dyDescent="0.25">
      <c r="A10" t="s">
        <v>16</v>
      </c>
      <c r="B10">
        <v>1.3</v>
      </c>
    </row>
    <row r="11" spans="1:2" x14ac:dyDescent="0.25">
      <c r="A11" t="s">
        <v>17</v>
      </c>
      <c r="B11">
        <v>1</v>
      </c>
    </row>
    <row r="13" spans="1:2" x14ac:dyDescent="0.25">
      <c r="A13" s="1" t="s">
        <v>21</v>
      </c>
    </row>
    <row r="14" spans="1:2" x14ac:dyDescent="0.25">
      <c r="A14" t="s">
        <v>22</v>
      </c>
      <c r="B14">
        <v>0.7</v>
      </c>
    </row>
    <row r="15" spans="1:2" x14ac:dyDescent="0.25">
      <c r="A15" t="s">
        <v>23</v>
      </c>
      <c r="B15">
        <v>1.2</v>
      </c>
    </row>
    <row r="16" spans="1:2" x14ac:dyDescent="0.25">
      <c r="A16" t="s">
        <v>24</v>
      </c>
      <c r="B16">
        <v>1.6</v>
      </c>
    </row>
    <row r="18" spans="1:2" x14ac:dyDescent="0.25">
      <c r="A18" s="1" t="s">
        <v>26</v>
      </c>
    </row>
    <row r="19" spans="1:2" x14ac:dyDescent="0.25">
      <c r="A19" t="s">
        <v>28</v>
      </c>
      <c r="B19">
        <v>0.7</v>
      </c>
    </row>
    <row r="20" spans="1:2" x14ac:dyDescent="0.25">
      <c r="A20" t="s">
        <v>29</v>
      </c>
      <c r="B20">
        <v>1</v>
      </c>
    </row>
    <row r="21" spans="1:2" x14ac:dyDescent="0.25">
      <c r="A21" t="s">
        <v>30</v>
      </c>
      <c r="B21">
        <v>1.7</v>
      </c>
    </row>
    <row r="23" spans="1:2" x14ac:dyDescent="0.25">
      <c r="A23" s="1" t="s">
        <v>31</v>
      </c>
    </row>
    <row r="24" spans="1:2" x14ac:dyDescent="0.25">
      <c r="A24" t="s">
        <v>33</v>
      </c>
      <c r="B24">
        <v>1.2</v>
      </c>
    </row>
    <row r="25" spans="1:2" x14ac:dyDescent="0.25">
      <c r="A25" t="s">
        <v>34</v>
      </c>
      <c r="B25">
        <v>0.7</v>
      </c>
    </row>
    <row r="26" spans="1:2" x14ac:dyDescent="0.25">
      <c r="A26" t="s">
        <v>35</v>
      </c>
      <c r="B26">
        <v>0.8</v>
      </c>
    </row>
    <row r="28" spans="1:2" x14ac:dyDescent="0.25">
      <c r="A28" s="1" t="s">
        <v>36</v>
      </c>
    </row>
    <row r="29" spans="1:2" x14ac:dyDescent="0.25">
      <c r="A29" t="s">
        <v>37</v>
      </c>
      <c r="B29">
        <v>1.4</v>
      </c>
    </row>
    <row r="30" spans="1:2" x14ac:dyDescent="0.25">
      <c r="A30" t="s">
        <v>38</v>
      </c>
      <c r="B30">
        <v>1</v>
      </c>
    </row>
    <row r="31" spans="1:2" x14ac:dyDescent="0.25">
      <c r="A31" t="s">
        <v>39</v>
      </c>
      <c r="B31">
        <v>0.7</v>
      </c>
    </row>
    <row r="33" spans="1:2" x14ac:dyDescent="0.25">
      <c r="A33" s="1" t="s">
        <v>41</v>
      </c>
    </row>
    <row r="34" spans="1:2" x14ac:dyDescent="0.25">
      <c r="A34" t="s">
        <v>42</v>
      </c>
      <c r="B34">
        <v>0.8</v>
      </c>
    </row>
    <row r="35" spans="1:2" x14ac:dyDescent="0.25">
      <c r="A35" t="s">
        <v>43</v>
      </c>
      <c r="B35">
        <v>1.2</v>
      </c>
    </row>
    <row r="36" spans="1:2" x14ac:dyDescent="0.25">
      <c r="A36" t="s">
        <v>35</v>
      </c>
      <c r="B3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Evaluation valeur site internet</vt:lpstr>
      <vt:lpstr>Coefficients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2017-12-18T19:08:43Z</dcterms:created>
  <dcterms:modified xsi:type="dcterms:W3CDTF">2017-12-28T18:30:34Z</dcterms:modified>
</cp:coreProperties>
</file>